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61" windowWidth="19440" windowHeight="11760" tabRatio="427" activeTab="0"/>
  </bookViews>
  <sheets>
    <sheet name="media - 12-01-2011" sheetId="1" r:id="rId1"/>
  </sheets>
  <definedNames>
    <definedName name="_xlnm.Print_Area" localSheetId="0">'media - 12-01-2011'!$A$1:$AA$75</definedName>
  </definedNames>
  <calcPr fullCalcOnLoad="1"/>
</workbook>
</file>

<file path=xl/sharedStrings.xml><?xml version="1.0" encoding="utf-8"?>
<sst xmlns="http://schemas.openxmlformats.org/spreadsheetml/2006/main" count="126" uniqueCount="98">
  <si>
    <t xml:space="preserve">Направление обучения:W200 Design studies                                                       </t>
  </si>
  <si>
    <t>История искусств: Художесвенная культура Античности. Искусство Средних веков.</t>
  </si>
  <si>
    <t xml:space="preserve">III. Специальные образовательные предметы учебной программы  </t>
  </si>
  <si>
    <t>Академическое чтение и письмо</t>
  </si>
  <si>
    <t>Курсы ведущих профессоров</t>
  </si>
  <si>
    <t>Литовский язык и культура</t>
  </si>
  <si>
    <t>Программа основного обучения:
Визуальный дизайн и медиа (заочная форма обучения)</t>
  </si>
  <si>
    <t>Модуль "Политика и право"</t>
  </si>
  <si>
    <t>Всего часов/кредитов по семестрам по выбору</t>
  </si>
  <si>
    <t>Кр.</t>
  </si>
  <si>
    <t>Преддипломная практика</t>
  </si>
  <si>
    <t>Практика по коммуникативному дизайну</t>
  </si>
  <si>
    <t>Терминология по медиа и коммуникативному дизайну**</t>
  </si>
  <si>
    <t>Модуль "История искусство, литература"</t>
  </si>
  <si>
    <t>Пигальская А., маг., лектор</t>
  </si>
  <si>
    <t>Семенцова Ю., маг., ассистент</t>
  </si>
  <si>
    <t>Зенкевич М., маг., лектор</t>
  </si>
  <si>
    <t>Кулаженко Т., доцент</t>
  </si>
  <si>
    <t>Тореев Ю., лектор</t>
  </si>
  <si>
    <t>Андреев В., доцент</t>
  </si>
  <si>
    <t>Селецкий С., доцент</t>
  </si>
  <si>
    <t>Селецкий С., доцент</t>
  </si>
  <si>
    <t>Длотовская Н., лектор</t>
  </si>
  <si>
    <t>Кодюкова И., доцент</t>
  </si>
  <si>
    <t>Пигальская А., маг., лектор</t>
  </si>
  <si>
    <t>Klimaite I., маг., лектор</t>
  </si>
  <si>
    <t>Довгялло В., лектор</t>
  </si>
  <si>
    <t>Зленко П., лектор</t>
  </si>
  <si>
    <t>Лучко В., лектор</t>
  </si>
  <si>
    <t>Царик С., к.т.н., доцент</t>
  </si>
  <si>
    <t>Cheetham Ch., лектор, Klimaite I., лектор, Тореев Ю., лектор.</t>
  </si>
  <si>
    <t>Кодюкова И., доцент, Титова Ю, лектор, Лучко В., лектор</t>
  </si>
  <si>
    <t>Проект по коммуникативным аспектам визуальной репрезентации</t>
  </si>
  <si>
    <t>Пупцев А., канд. пед. наук., доцент</t>
  </si>
  <si>
    <t>Говорова Н., канд. пед. наук., доцент</t>
  </si>
  <si>
    <t>Будинене В., лектор</t>
  </si>
  <si>
    <t>Арлаускайте Н., докт. гум. наук, доцент, Михайлова Н., маг. ср. лит.</t>
  </si>
  <si>
    <t>Терешкович П., канд.ист.наук, проф.</t>
  </si>
  <si>
    <t>Полещук И., PhD, доцент</t>
  </si>
  <si>
    <t>Толстик Е., маг., лектор</t>
  </si>
  <si>
    <t>Jakaite K., маг., лектор</t>
  </si>
  <si>
    <t>Предметы по выбору</t>
  </si>
  <si>
    <t>Маркетинг в дизайне</t>
  </si>
  <si>
    <t>Цветоведение</t>
  </si>
  <si>
    <t>Рисунок</t>
  </si>
  <si>
    <t>Современная типографика</t>
  </si>
  <si>
    <t>Практика по фотографии</t>
  </si>
  <si>
    <t>Salway M., доцент</t>
  </si>
  <si>
    <t>Гурскас А., проф.</t>
  </si>
  <si>
    <t>История искусств: от Ренессанса до Модерна.</t>
  </si>
  <si>
    <t>Английский язык для специальных целей</t>
  </si>
  <si>
    <t>Модуль "Эклномика, психология, социология"</t>
  </si>
  <si>
    <t xml:space="preserve"> </t>
  </si>
  <si>
    <t>История и теория дизайна</t>
  </si>
  <si>
    <t>Типографика</t>
  </si>
  <si>
    <t>Креативное мышление и инновации в области дизайна</t>
  </si>
  <si>
    <t>Основы верстки и допечатная подготовка</t>
  </si>
  <si>
    <t>Профессиональная практика (Программирование мультимедиа приложений; Информационная архитектура и Usability; Мультимедиа и нелинейные нарративы)</t>
  </si>
  <si>
    <t>Художественная пропедевтика</t>
  </si>
  <si>
    <t>Композиция</t>
  </si>
  <si>
    <t>Проектирование для медиа</t>
  </si>
  <si>
    <t>Основы web-дизайна</t>
  </si>
  <si>
    <t>Студийная фотография*</t>
  </si>
  <si>
    <t>Профессиональная практика (Техники и технологии печати: плакат, многостраничные издания*; Иллюстрация и макетирование*)</t>
  </si>
  <si>
    <t>Всего часов/кредитов по семестрам</t>
  </si>
  <si>
    <t>Область обучения: Creative arts and design</t>
  </si>
  <si>
    <t>Модуль: Графический дизайн и верстка</t>
  </si>
  <si>
    <t>Модуль: Мультимедиа и анимация</t>
  </si>
  <si>
    <t>Английский язык</t>
  </si>
  <si>
    <t>* - курс на английском языке</t>
  </si>
  <si>
    <t>** - курс на русском и английском языках</t>
  </si>
  <si>
    <t>Бакалаврская работа/ Дипломный проект</t>
  </si>
  <si>
    <t>Код предмета</t>
  </si>
  <si>
    <t>Предмет</t>
  </si>
  <si>
    <t>Графический проект</t>
  </si>
  <si>
    <t>Объем обучения в течение семестра</t>
  </si>
  <si>
    <t>Предполагаемы основной преподаватель предмета</t>
  </si>
  <si>
    <t>Час.</t>
  </si>
  <si>
    <t>Кред.</t>
  </si>
  <si>
    <t>Обязательные предметы</t>
  </si>
  <si>
    <t>Всего предметов по группе</t>
  </si>
  <si>
    <t>Всего</t>
  </si>
  <si>
    <t>Всего предметов по семестрам</t>
  </si>
  <si>
    <t>Современные информационные технологии</t>
  </si>
  <si>
    <t>II Иностранный язык</t>
  </si>
  <si>
    <t>Свободный выбор студентов</t>
  </si>
  <si>
    <t>Курсовое проектирование</t>
  </si>
  <si>
    <t xml:space="preserve">I. Предметы общего университетского образования </t>
  </si>
  <si>
    <t>Всего часов/кредитов по семестрам</t>
  </si>
  <si>
    <t>Свободный выбор студентов 5%</t>
  </si>
  <si>
    <t xml:space="preserve">II. Основные предметы учебной программы </t>
  </si>
  <si>
    <t>Практикум по визуальной коммуникации</t>
  </si>
  <si>
    <t>Каллиграфия</t>
  </si>
  <si>
    <t>История и практикум по анимации</t>
  </si>
  <si>
    <t>Компьютерная графика</t>
  </si>
  <si>
    <t>Основы мудьтимедиа</t>
  </si>
  <si>
    <t>3D моделирование</t>
  </si>
  <si>
    <t>Дизайн в контексте культуры повседневности</t>
  </si>
</sst>
</file>

<file path=xl/styles.xml><?xml version="1.0" encoding="utf-8"?>
<styleSheet xmlns="http://schemas.openxmlformats.org/spreadsheetml/2006/main">
  <numFmts count="5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BYR&quot;#,##0_);\(&quot;BYR&quot;#,##0\)"/>
    <numFmt numFmtId="165" formatCode="&quot;BYR&quot;#,##0_);[Red]\(&quot;BYR&quot;#,##0\)"/>
    <numFmt numFmtId="166" formatCode="&quot;BYR&quot;#,##0.00_);\(&quot;BYR&quot;#,##0.00\)"/>
    <numFmt numFmtId="167" formatCode="&quot;BYR&quot;#,##0.00_);[Red]\(&quot;BYR&quot;#,##0.00\)"/>
    <numFmt numFmtId="168" formatCode="_(&quot;BYR&quot;* #,##0_);_(&quot;BYR&quot;* \(#,##0\);_(&quot;BYR&quot;* &quot;-&quot;_);_(@_)"/>
    <numFmt numFmtId="169" formatCode="_(* #,##0_);_(* \(#,##0\);_(* &quot;-&quot;_);_(@_)"/>
    <numFmt numFmtId="170" formatCode="_(&quot;BYR&quot;* #,##0.00_);_(&quot;BYR&quot;* \(#,##0.00\);_(&quot;BYR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BYR&quot;;\-#,##0&quot;BYR&quot;"/>
    <numFmt numFmtId="181" formatCode="#,##0&quot;BYR&quot;;[Red]\-#,##0&quot;BYR&quot;"/>
    <numFmt numFmtId="182" formatCode="#,##0.00&quot;BYR&quot;;\-#,##0.00&quot;BYR&quot;"/>
    <numFmt numFmtId="183" formatCode="#,##0.00&quot;BYR&quot;;[Red]\-#,##0.00&quot;BYR&quot;"/>
    <numFmt numFmtId="184" formatCode="_-* #,##0&quot;BYR&quot;_-;\-* #,##0&quot;BYR&quot;_-;_-* &quot;-&quot;&quot;BYR&quot;_-;_-@_-"/>
    <numFmt numFmtId="185" formatCode="_-* #,##0_B_Y_R_-;\-* #,##0_B_Y_R_-;_-* &quot;-&quot;_B_Y_R_-;_-@_-"/>
    <numFmt numFmtId="186" formatCode="_-* #,##0.00&quot;BYR&quot;_-;\-* #,##0.00&quot;BYR&quot;_-;_-* &quot;-&quot;??&quot;BYR&quot;_-;_-@_-"/>
    <numFmt numFmtId="187" formatCode="_-* #,##0.00_B_Y_R_-;\-* #,##0.00_B_Y_R_-;_-* &quot;-&quot;??_B_Y_R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00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u val="single"/>
      <sz val="10"/>
      <color indexed="61"/>
      <name val="Arial Cyr"/>
      <family val="0"/>
    </font>
    <font>
      <sz val="16"/>
      <name val="Times"/>
      <family val="0"/>
    </font>
    <font>
      <b/>
      <sz val="12"/>
      <name val="Times"/>
      <family val="0"/>
    </font>
    <font>
      <sz val="14"/>
      <name val="Times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28" fillId="0" borderId="7" applyNumberFormat="0" applyFill="0" applyAlignment="0" applyProtection="0"/>
    <xf numFmtId="0" fontId="29" fillId="22" borderId="8" applyNumberFormat="0" applyAlignment="0" applyProtection="0"/>
    <xf numFmtId="0" fontId="21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14" fillId="5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Заметка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5"/>
  <sheetViews>
    <sheetView tabSelected="1" zoomScale="65" zoomScaleNormal="65" workbookViewId="0" topLeftCell="A1">
      <selection activeCell="B22" sqref="B22:D22"/>
    </sheetView>
  </sheetViews>
  <sheetFormatPr defaultColWidth="9.125" defaultRowHeight="12.75"/>
  <cols>
    <col min="1" max="1" width="12.75390625" style="27" customWidth="1"/>
    <col min="2" max="2" width="44.125" style="27" customWidth="1"/>
    <col min="3" max="3" width="37.00390625" style="27" customWidth="1"/>
    <col min="4" max="4" width="11.375" style="27" customWidth="1"/>
    <col min="5" max="5" width="6.25390625" style="27" customWidth="1"/>
    <col min="6" max="6" width="6.75390625" style="27" customWidth="1"/>
    <col min="7" max="7" width="6.125" style="27" bestFit="1" customWidth="1"/>
    <col min="8" max="8" width="6.375" style="27" customWidth="1"/>
    <col min="9" max="9" width="6.875" style="27" customWidth="1"/>
    <col min="10" max="10" width="6.625" style="27" customWidth="1"/>
    <col min="11" max="11" width="7.625" style="27" customWidth="1"/>
    <col min="12" max="12" width="6.75390625" style="27" customWidth="1"/>
    <col min="13" max="14" width="6.375" style="27" customWidth="1"/>
    <col min="15" max="15" width="5.875" style="27" customWidth="1"/>
    <col min="16" max="16" width="6.25390625" style="27" customWidth="1"/>
    <col min="17" max="17" width="7.875" style="27" customWidth="1"/>
    <col min="18" max="18" width="7.00390625" style="27" customWidth="1"/>
    <col min="19" max="19" width="8.375" style="27" customWidth="1"/>
    <col min="20" max="20" width="6.375" style="27" customWidth="1"/>
    <col min="21" max="21" width="7.875" style="27" customWidth="1"/>
    <col min="22" max="23" width="6.375" style="27" customWidth="1"/>
    <col min="24" max="24" width="8.125" style="27" customWidth="1"/>
    <col min="25" max="25" width="7.375" style="27" customWidth="1"/>
    <col min="26" max="26" width="8.125" style="27" customWidth="1"/>
    <col min="27" max="27" width="35.75390625" style="27" customWidth="1"/>
    <col min="28" max="28" width="0.12890625" style="27" hidden="1" customWidth="1"/>
    <col min="29" max="29" width="0.2421875" style="27" customWidth="1"/>
    <col min="30" max="30" width="0.12890625" style="27" customWidth="1"/>
    <col min="31" max="16384" width="9.125" style="27" customWidth="1"/>
  </cols>
  <sheetData>
    <row r="1" spans="2:27" s="25" customFormat="1" ht="5.25" customHeight="1">
      <c r="B1" s="5"/>
      <c r="C1" s="5"/>
      <c r="D1" s="5"/>
      <c r="Z1" s="26"/>
      <c r="AA1" s="5"/>
    </row>
    <row r="2" spans="1:27" ht="25.5" customHeight="1">
      <c r="A2" s="130" t="s">
        <v>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28" ht="24.75" customHeight="1">
      <c r="A4" s="131" t="s">
        <v>65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 t="s">
        <v>0</v>
      </c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25"/>
    </row>
    <row r="5" spans="1:28" ht="16.5" thickBot="1">
      <c r="A5" s="28"/>
      <c r="B5" s="6"/>
      <c r="C5" s="6"/>
      <c r="D5" s="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  <c r="AA5" s="6"/>
      <c r="AB5" s="25"/>
    </row>
    <row r="6" spans="1:27" ht="15.75">
      <c r="A6" s="137" t="s">
        <v>72</v>
      </c>
      <c r="B6" s="176" t="s">
        <v>73</v>
      </c>
      <c r="C6" s="177"/>
      <c r="D6" s="178"/>
      <c r="E6" s="123" t="s">
        <v>75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33" t="s">
        <v>76</v>
      </c>
    </row>
    <row r="7" spans="1:27" ht="15.75">
      <c r="A7" s="138"/>
      <c r="B7" s="179"/>
      <c r="C7" s="130"/>
      <c r="D7" s="180"/>
      <c r="E7" s="128">
        <v>1</v>
      </c>
      <c r="F7" s="129"/>
      <c r="G7" s="128">
        <v>2</v>
      </c>
      <c r="H7" s="129"/>
      <c r="I7" s="128">
        <v>3</v>
      </c>
      <c r="J7" s="129"/>
      <c r="K7" s="128">
        <v>4</v>
      </c>
      <c r="L7" s="129"/>
      <c r="M7" s="128">
        <v>5</v>
      </c>
      <c r="N7" s="129"/>
      <c r="O7" s="128">
        <v>6</v>
      </c>
      <c r="P7" s="129"/>
      <c r="Q7" s="128">
        <v>7</v>
      </c>
      <c r="R7" s="129"/>
      <c r="S7" s="128">
        <v>8</v>
      </c>
      <c r="T7" s="129"/>
      <c r="U7" s="135">
        <v>9</v>
      </c>
      <c r="V7" s="136"/>
      <c r="W7" s="135">
        <v>10</v>
      </c>
      <c r="X7" s="136"/>
      <c r="Y7" s="124" t="s">
        <v>81</v>
      </c>
      <c r="Z7" s="124"/>
      <c r="AA7" s="134"/>
    </row>
    <row r="8" spans="1:27" ht="15.75">
      <c r="A8" s="138"/>
      <c r="B8" s="181"/>
      <c r="C8" s="182"/>
      <c r="D8" s="183"/>
      <c r="E8" s="2" t="s">
        <v>77</v>
      </c>
      <c r="F8" s="2" t="s">
        <v>9</v>
      </c>
      <c r="G8" s="2" t="s">
        <v>77</v>
      </c>
      <c r="H8" s="2" t="s">
        <v>9</v>
      </c>
      <c r="I8" s="2" t="s">
        <v>77</v>
      </c>
      <c r="J8" s="2" t="s">
        <v>9</v>
      </c>
      <c r="K8" s="2" t="s">
        <v>77</v>
      </c>
      <c r="L8" s="2" t="s">
        <v>9</v>
      </c>
      <c r="M8" s="2" t="s">
        <v>77</v>
      </c>
      <c r="N8" s="2" t="s">
        <v>9</v>
      </c>
      <c r="O8" s="2" t="s">
        <v>77</v>
      </c>
      <c r="P8" s="2" t="s">
        <v>9</v>
      </c>
      <c r="Q8" s="2" t="s">
        <v>77</v>
      </c>
      <c r="R8" s="2" t="s">
        <v>9</v>
      </c>
      <c r="S8" s="2" t="s">
        <v>77</v>
      </c>
      <c r="T8" s="2" t="s">
        <v>9</v>
      </c>
      <c r="U8" s="2" t="s">
        <v>77</v>
      </c>
      <c r="V8" s="2" t="s">
        <v>9</v>
      </c>
      <c r="W8" s="2" t="s">
        <v>77</v>
      </c>
      <c r="X8" s="2" t="s">
        <v>9</v>
      </c>
      <c r="Y8" s="2" t="s">
        <v>77</v>
      </c>
      <c r="Z8" s="3" t="s">
        <v>78</v>
      </c>
      <c r="AA8" s="134"/>
    </row>
    <row r="9" spans="1:27" ht="15.75" customHeight="1">
      <c r="A9" s="184" t="s">
        <v>87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6"/>
    </row>
    <row r="10" spans="1:27" ht="15.75" customHeight="1" thickBot="1">
      <c r="A10" s="151" t="s">
        <v>79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3"/>
    </row>
    <row r="11" spans="1:27" ht="19.5" customHeight="1">
      <c r="A11" s="111"/>
      <c r="B11" s="174" t="s">
        <v>4</v>
      </c>
      <c r="C11" s="175"/>
      <c r="D11" s="175"/>
      <c r="E11" s="60">
        <v>160</v>
      </c>
      <c r="F11" s="60">
        <v>6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24">
        <f aca="true" t="shared" si="0" ref="Y11:Z14">SUM(E11,G11,I11,K11,M11,O11,Q11,S11,U11,W11)</f>
        <v>160</v>
      </c>
      <c r="Z11" s="31">
        <f t="shared" si="0"/>
        <v>6</v>
      </c>
      <c r="AA11" s="111"/>
    </row>
    <row r="12" spans="1:27" ht="18" customHeight="1">
      <c r="A12" s="21"/>
      <c r="B12" s="125" t="s">
        <v>83</v>
      </c>
      <c r="C12" s="126"/>
      <c r="D12" s="127"/>
      <c r="E12" s="19">
        <v>80</v>
      </c>
      <c r="F12" s="19">
        <v>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4">
        <f t="shared" si="0"/>
        <v>80</v>
      </c>
      <c r="Z12" s="31">
        <f t="shared" si="0"/>
        <v>3</v>
      </c>
      <c r="AA12" s="106" t="s">
        <v>33</v>
      </c>
    </row>
    <row r="13" spans="1:27" ht="20.25">
      <c r="A13" s="21"/>
      <c r="B13" s="125" t="s">
        <v>68</v>
      </c>
      <c r="C13" s="126"/>
      <c r="D13" s="127"/>
      <c r="E13" s="19">
        <v>80</v>
      </c>
      <c r="F13" s="19">
        <v>3</v>
      </c>
      <c r="G13" s="19">
        <v>80</v>
      </c>
      <c r="H13" s="19">
        <v>3</v>
      </c>
      <c r="I13" s="19">
        <v>80</v>
      </c>
      <c r="J13" s="19">
        <v>3</v>
      </c>
      <c r="K13" s="19">
        <v>80</v>
      </c>
      <c r="L13" s="19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4">
        <f t="shared" si="0"/>
        <v>320</v>
      </c>
      <c r="Z13" s="31">
        <f t="shared" si="0"/>
        <v>12</v>
      </c>
      <c r="AA13" s="106" t="s">
        <v>34</v>
      </c>
    </row>
    <row r="14" spans="1:27" ht="21" thickBot="1">
      <c r="A14" s="21"/>
      <c r="B14" s="191" t="s">
        <v>5</v>
      </c>
      <c r="C14" s="192"/>
      <c r="D14" s="193"/>
      <c r="E14" s="20">
        <v>80</v>
      </c>
      <c r="F14" s="20">
        <v>3</v>
      </c>
      <c r="G14" s="20">
        <v>80</v>
      </c>
      <c r="H14" s="20">
        <v>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4">
        <f t="shared" si="0"/>
        <v>160</v>
      </c>
      <c r="Z14" s="31">
        <f t="shared" si="0"/>
        <v>6</v>
      </c>
      <c r="AA14" s="106" t="s">
        <v>35</v>
      </c>
    </row>
    <row r="15" spans="1:27" ht="20.25" customHeight="1" thickBot="1">
      <c r="A15" s="160" t="s">
        <v>41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2"/>
    </row>
    <row r="16" spans="1:27" ht="25.5">
      <c r="A16" s="99"/>
      <c r="B16" s="120" t="s">
        <v>7</v>
      </c>
      <c r="C16" s="121"/>
      <c r="D16" s="122"/>
      <c r="E16" s="20"/>
      <c r="F16" s="20"/>
      <c r="G16" s="20">
        <v>80</v>
      </c>
      <c r="H16" s="20">
        <v>3</v>
      </c>
      <c r="I16" s="20"/>
      <c r="J16" s="98"/>
      <c r="K16" s="20"/>
      <c r="M16" s="20"/>
      <c r="N16" s="20"/>
      <c r="O16" s="20"/>
      <c r="P16" s="20"/>
      <c r="Q16" s="20"/>
      <c r="R16" s="20"/>
      <c r="S16" s="20"/>
      <c r="Y16" s="100">
        <f>SUM(E16,G16,I16,K16,M16,O16,Q16,S16,U16,W16)</f>
        <v>80</v>
      </c>
      <c r="Z16" s="101">
        <f>SUM(F16,H16,J16,L16,N16,P16,R16,T16,V16,X16)</f>
        <v>3</v>
      </c>
      <c r="AA16" s="107" t="s">
        <v>36</v>
      </c>
    </row>
    <row r="17" spans="1:27" ht="21" thickBot="1">
      <c r="A17" s="65"/>
      <c r="B17" s="163" t="s">
        <v>13</v>
      </c>
      <c r="C17" s="164"/>
      <c r="D17" s="164"/>
      <c r="E17" s="20"/>
      <c r="F17" s="20"/>
      <c r="G17" s="20"/>
      <c r="H17" s="20"/>
      <c r="I17" s="20"/>
      <c r="J17" s="20"/>
      <c r="K17" s="20">
        <v>80</v>
      </c>
      <c r="L17" s="20">
        <v>3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00">
        <f>SUM(E17,G17,I17,K17,M17,O17,Q17,S17,U17,W17)</f>
        <v>80</v>
      </c>
      <c r="Z17" s="101">
        <f>SUM(F17,H17,J17,L17,N17,P17,R17,T17,V17,X17)</f>
        <v>3</v>
      </c>
      <c r="AA17" s="114" t="s">
        <v>37</v>
      </c>
    </row>
    <row r="18" spans="1:27" ht="18.75">
      <c r="A18" s="111"/>
      <c r="B18" s="168" t="s">
        <v>80</v>
      </c>
      <c r="C18" s="168"/>
      <c r="D18" s="168"/>
      <c r="E18" s="115"/>
      <c r="F18" s="115">
        <f>COUNT(F12:F14)</f>
        <v>3</v>
      </c>
      <c r="G18" s="115"/>
      <c r="H18" s="115">
        <f>COUNT(H12:H14)</f>
        <v>2</v>
      </c>
      <c r="I18" s="115"/>
      <c r="J18" s="115">
        <f>COUNT(J12:J14)</f>
        <v>1</v>
      </c>
      <c r="K18" s="115"/>
      <c r="L18" s="115">
        <f>COUNT(L12:L14)</f>
        <v>1</v>
      </c>
      <c r="M18" s="115"/>
      <c r="N18" s="116"/>
      <c r="O18" s="117"/>
      <c r="P18" s="116"/>
      <c r="Q18" s="117"/>
      <c r="R18" s="117"/>
      <c r="S18" s="117"/>
      <c r="T18" s="115"/>
      <c r="U18" s="115"/>
      <c r="V18" s="115"/>
      <c r="W18" s="115"/>
      <c r="X18" s="115"/>
      <c r="Y18" s="18"/>
      <c r="Z18" s="118"/>
      <c r="AA18" s="117"/>
    </row>
    <row r="19" spans="1:27" s="47" customFormat="1" ht="19.5" thickBot="1">
      <c r="A19" s="15"/>
      <c r="B19" s="169" t="s">
        <v>64</v>
      </c>
      <c r="C19" s="169"/>
      <c r="D19" s="169"/>
      <c r="E19" s="15">
        <f>SUM(E11:E14)</f>
        <v>400</v>
      </c>
      <c r="F19" s="15">
        <f>SUM(F11:F14)</f>
        <v>15</v>
      </c>
      <c r="G19" s="15">
        <f>SUM(G11:G14,G16)</f>
        <v>240</v>
      </c>
      <c r="H19" s="15">
        <f>SUM(H11:H14,H16)</f>
        <v>9</v>
      </c>
      <c r="I19" s="15">
        <f>SUM(I11:I14,I16)</f>
        <v>80</v>
      </c>
      <c r="J19" s="15">
        <f>SUM(J11:J14,J16)</f>
        <v>3</v>
      </c>
      <c r="K19" s="15">
        <f>SUM(K11:K14,K16:K17)</f>
        <v>160</v>
      </c>
      <c r="L19" s="15">
        <f>SUM(L11:L14,L16:L17)</f>
        <v>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>
        <f>SUM(Y11:Y14,Y16:Y17)</f>
        <v>880</v>
      </c>
      <c r="Z19" s="15">
        <f>SUM(Z11:Z14,Z16:Z17)</f>
        <v>33</v>
      </c>
      <c r="AA19" s="119">
        <f>SUM(F19,H19,J19,L19,N19,+P19)</f>
        <v>33</v>
      </c>
    </row>
    <row r="20" spans="1:27" ht="15.75" customHeight="1">
      <c r="A20" s="171" t="s">
        <v>90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/>
    </row>
    <row r="21" spans="1:27" ht="16.5" customHeight="1" thickBot="1">
      <c r="A21" s="151" t="s">
        <v>79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</row>
    <row r="22" spans="1:27" ht="22.5" customHeight="1">
      <c r="A22" s="111"/>
      <c r="B22" s="174" t="s">
        <v>50</v>
      </c>
      <c r="C22" s="187"/>
      <c r="D22" s="187"/>
      <c r="E22" s="111"/>
      <c r="F22" s="111"/>
      <c r="G22" s="111"/>
      <c r="H22" s="111"/>
      <c r="I22" s="111"/>
      <c r="J22" s="111"/>
      <c r="K22" s="111"/>
      <c r="L22" s="111"/>
      <c r="M22" s="60">
        <v>80</v>
      </c>
      <c r="N22" s="60">
        <v>3</v>
      </c>
      <c r="O22" s="60">
        <v>80</v>
      </c>
      <c r="P22" s="60">
        <v>3</v>
      </c>
      <c r="Q22" s="111"/>
      <c r="R22" s="111"/>
      <c r="S22" s="111"/>
      <c r="T22" s="111"/>
      <c r="U22" s="111"/>
      <c r="V22" s="111"/>
      <c r="W22" s="111"/>
      <c r="X22" s="111"/>
      <c r="Y22" s="24">
        <f>SUM(E22,G22,I22,K22,M22,O22,Q22,S22,U22,W22)</f>
        <v>160</v>
      </c>
      <c r="Z22" s="31">
        <f>SUM(F22,H22,J22,L22,N22,P22,R22,T22,V22,X22)</f>
        <v>6</v>
      </c>
      <c r="AA22" s="111"/>
    </row>
    <row r="23" spans="1:27" ht="21" customHeight="1" thickBot="1">
      <c r="A23" s="21"/>
      <c r="B23" s="125" t="s">
        <v>3</v>
      </c>
      <c r="C23" s="126"/>
      <c r="D23" s="127"/>
      <c r="E23" s="19">
        <v>80</v>
      </c>
      <c r="F23" s="19">
        <v>3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>
        <f>SUM(E23,G23,I23,K23,M23,O23,Q23,S23,U23,W23)</f>
        <v>80</v>
      </c>
      <c r="Z23" s="31">
        <f>SUM(F23,H23,J23,L23,N23,P23,R23,T23,V23,X23)</f>
        <v>3</v>
      </c>
      <c r="AA23" s="106"/>
    </row>
    <row r="24" spans="1:27" s="85" customFormat="1" ht="19.5" customHeight="1">
      <c r="A24" s="108"/>
      <c r="B24" s="170" t="s">
        <v>1</v>
      </c>
      <c r="C24" s="170"/>
      <c r="D24" s="170"/>
      <c r="E24" s="109"/>
      <c r="F24" s="109"/>
      <c r="G24" s="109">
        <v>106</v>
      </c>
      <c r="H24" s="109">
        <v>4</v>
      </c>
      <c r="I24" s="109"/>
      <c r="J24" s="110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84">
        <f aca="true" t="shared" si="1" ref="Y24:Y33">SUM(E24,G24,I24,K24,M24,O24,Q24,S24,U24,W24)</f>
        <v>106</v>
      </c>
      <c r="Z24" s="102">
        <f aca="true" t="shared" si="2" ref="Z24:Z33">SUM(F24,H24,J24,L24,N24,P24,R24,T24,V24,X24)</f>
        <v>4</v>
      </c>
      <c r="AA24" s="33" t="s">
        <v>38</v>
      </c>
    </row>
    <row r="25" spans="1:27" s="86" customFormat="1" ht="21" customHeight="1">
      <c r="A25" s="89"/>
      <c r="B25" s="190" t="s">
        <v>49</v>
      </c>
      <c r="C25" s="190"/>
      <c r="D25" s="190"/>
      <c r="E25" s="19"/>
      <c r="F25" s="19"/>
      <c r="G25" s="19"/>
      <c r="H25" s="19"/>
      <c r="I25" s="19">
        <v>106</v>
      </c>
      <c r="J25" s="87">
        <v>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4">
        <f t="shared" si="1"/>
        <v>106</v>
      </c>
      <c r="Z25" s="31">
        <f t="shared" si="2"/>
        <v>4</v>
      </c>
      <c r="AA25" s="7" t="s">
        <v>39</v>
      </c>
    </row>
    <row r="26" spans="1:27" ht="20.25">
      <c r="A26" s="90"/>
      <c r="B26" s="165" t="s">
        <v>53</v>
      </c>
      <c r="C26" s="166"/>
      <c r="D26" s="167"/>
      <c r="E26" s="83"/>
      <c r="F26" s="83"/>
      <c r="G26" s="83"/>
      <c r="H26" s="83"/>
      <c r="I26" s="83">
        <v>132</v>
      </c>
      <c r="J26" s="84">
        <v>5</v>
      </c>
      <c r="K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24">
        <f t="shared" si="1"/>
        <v>132</v>
      </c>
      <c r="Z26" s="31">
        <f t="shared" si="2"/>
        <v>5</v>
      </c>
      <c r="AA26" s="96" t="s">
        <v>40</v>
      </c>
    </row>
    <row r="27" spans="1:27" ht="20.25">
      <c r="A27" s="56"/>
      <c r="B27" s="156" t="s">
        <v>97</v>
      </c>
      <c r="C27" s="157"/>
      <c r="D27" s="158"/>
      <c r="E27" s="30"/>
      <c r="F27" s="30"/>
      <c r="G27" s="30"/>
      <c r="H27" s="30"/>
      <c r="I27" s="30"/>
      <c r="J27" s="30"/>
      <c r="K27" s="30"/>
      <c r="L27" s="24"/>
      <c r="M27" s="30"/>
      <c r="N27" s="86"/>
      <c r="O27" s="30"/>
      <c r="P27" s="30"/>
      <c r="Q27" s="24">
        <v>80</v>
      </c>
      <c r="R27" s="24">
        <v>3</v>
      </c>
      <c r="S27" s="30"/>
      <c r="T27" s="30"/>
      <c r="U27" s="30"/>
      <c r="V27" s="30"/>
      <c r="W27" s="30"/>
      <c r="X27" s="30"/>
      <c r="Y27" s="24">
        <f t="shared" si="1"/>
        <v>80</v>
      </c>
      <c r="Z27" s="31">
        <f t="shared" si="2"/>
        <v>3</v>
      </c>
      <c r="AA27" s="97" t="s">
        <v>14</v>
      </c>
    </row>
    <row r="28" spans="1:27" ht="20.25">
      <c r="A28" s="56"/>
      <c r="B28" s="156" t="s">
        <v>55</v>
      </c>
      <c r="C28" s="157"/>
      <c r="D28" s="158"/>
      <c r="E28" s="30"/>
      <c r="F28" s="30"/>
      <c r="G28" s="30"/>
      <c r="H28" s="30"/>
      <c r="I28" s="30"/>
      <c r="J28" s="30"/>
      <c r="K28" s="30">
        <v>80</v>
      </c>
      <c r="L28" s="24">
        <v>3</v>
      </c>
      <c r="M28" s="30"/>
      <c r="N28" s="86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>
        <f t="shared" si="1"/>
        <v>80</v>
      </c>
      <c r="Z28" s="31">
        <f t="shared" si="2"/>
        <v>3</v>
      </c>
      <c r="AA28" s="97" t="s">
        <v>47</v>
      </c>
    </row>
    <row r="29" spans="1:27" ht="20.25">
      <c r="A29" s="56"/>
      <c r="B29" s="156" t="s">
        <v>12</v>
      </c>
      <c r="C29" s="157"/>
      <c r="D29" s="158"/>
      <c r="E29" s="30"/>
      <c r="F29" s="30"/>
      <c r="G29" s="30"/>
      <c r="H29" s="30"/>
      <c r="I29" s="30"/>
      <c r="J29" s="24"/>
      <c r="K29" s="30">
        <v>160</v>
      </c>
      <c r="L29" s="24">
        <v>6</v>
      </c>
      <c r="M29" s="30"/>
      <c r="N29" s="24"/>
      <c r="O29" s="24"/>
      <c r="P29" s="24"/>
      <c r="Q29" s="30"/>
      <c r="R29" s="30"/>
      <c r="S29" s="30"/>
      <c r="T29" s="30"/>
      <c r="U29" s="30"/>
      <c r="V29" s="30"/>
      <c r="W29" s="30"/>
      <c r="X29" s="30"/>
      <c r="Y29" s="24">
        <f t="shared" si="1"/>
        <v>160</v>
      </c>
      <c r="Z29" s="31">
        <f t="shared" si="2"/>
        <v>6</v>
      </c>
      <c r="AA29" s="97" t="s">
        <v>15</v>
      </c>
    </row>
    <row r="30" spans="1:27" ht="20.25">
      <c r="A30" s="56"/>
      <c r="B30" s="156" t="s">
        <v>91</v>
      </c>
      <c r="C30" s="157"/>
      <c r="D30" s="158"/>
      <c r="E30" s="30"/>
      <c r="F30" s="30"/>
      <c r="G30" s="30"/>
      <c r="H30" s="30"/>
      <c r="I30" s="30"/>
      <c r="K30" s="30"/>
      <c r="L30" s="86"/>
      <c r="M30" s="30"/>
      <c r="O30" s="30">
        <v>134</v>
      </c>
      <c r="P30" s="24">
        <v>5</v>
      </c>
      <c r="Q30" s="30"/>
      <c r="R30" s="30"/>
      <c r="S30" s="30"/>
      <c r="T30" s="30"/>
      <c r="U30" s="30"/>
      <c r="V30" s="30"/>
      <c r="W30" s="30"/>
      <c r="X30" s="30"/>
      <c r="Y30" s="24">
        <f t="shared" si="1"/>
        <v>134</v>
      </c>
      <c r="Z30" s="31">
        <f t="shared" si="2"/>
        <v>5</v>
      </c>
      <c r="AA30" s="7" t="s">
        <v>16</v>
      </c>
    </row>
    <row r="31" spans="1:27" ht="20.25">
      <c r="A31" s="56"/>
      <c r="B31" s="156" t="s">
        <v>11</v>
      </c>
      <c r="C31" s="157"/>
      <c r="D31" s="158"/>
      <c r="E31" s="30"/>
      <c r="F31" s="30"/>
      <c r="G31" s="30"/>
      <c r="H31" s="30"/>
      <c r="I31" s="30"/>
      <c r="J31" s="30"/>
      <c r="K31" s="30"/>
      <c r="L31" s="86"/>
      <c r="M31" s="30"/>
      <c r="N31" s="86"/>
      <c r="O31" s="30"/>
      <c r="Q31" s="24">
        <v>134</v>
      </c>
      <c r="R31" s="24">
        <v>5</v>
      </c>
      <c r="S31" s="30"/>
      <c r="T31" s="30"/>
      <c r="U31" s="30"/>
      <c r="V31" s="30"/>
      <c r="W31" s="30"/>
      <c r="X31" s="30"/>
      <c r="Y31" s="24">
        <f t="shared" si="1"/>
        <v>134</v>
      </c>
      <c r="Z31" s="31">
        <f t="shared" si="2"/>
        <v>5</v>
      </c>
      <c r="AA31" s="7" t="s">
        <v>17</v>
      </c>
    </row>
    <row r="32" spans="1:27" ht="20.25">
      <c r="A32" s="56"/>
      <c r="B32" s="156" t="s">
        <v>32</v>
      </c>
      <c r="C32" s="157"/>
      <c r="D32" s="158"/>
      <c r="E32" s="30"/>
      <c r="F32" s="30"/>
      <c r="G32" s="30"/>
      <c r="H32" s="30"/>
      <c r="I32" s="30"/>
      <c r="J32" s="30"/>
      <c r="K32" s="30"/>
      <c r="L32" s="30"/>
      <c r="M32" s="30"/>
      <c r="N32" s="86"/>
      <c r="O32" s="30"/>
      <c r="P32" s="86"/>
      <c r="Q32" s="30"/>
      <c r="R32" s="86"/>
      <c r="S32" s="30">
        <v>134</v>
      </c>
      <c r="T32" s="24">
        <v>5</v>
      </c>
      <c r="U32" s="30"/>
      <c r="V32" s="30"/>
      <c r="W32" s="30"/>
      <c r="X32" s="30"/>
      <c r="Y32" s="24">
        <f t="shared" si="1"/>
        <v>134</v>
      </c>
      <c r="Z32" s="31">
        <f t="shared" si="2"/>
        <v>5</v>
      </c>
      <c r="AA32" s="7" t="s">
        <v>18</v>
      </c>
    </row>
    <row r="33" spans="1:27" ht="20.25">
      <c r="A33" s="56"/>
      <c r="B33" s="156" t="s">
        <v>42</v>
      </c>
      <c r="C33" s="157"/>
      <c r="D33" s="15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86"/>
      <c r="Q33" s="30"/>
      <c r="R33" s="86"/>
      <c r="S33" s="30">
        <v>106</v>
      </c>
      <c r="T33" s="24">
        <v>4</v>
      </c>
      <c r="U33" s="30"/>
      <c r="V33" s="30"/>
      <c r="W33" s="30"/>
      <c r="X33" s="30"/>
      <c r="Y33" s="24">
        <f t="shared" si="1"/>
        <v>106</v>
      </c>
      <c r="Z33" s="31">
        <f t="shared" si="2"/>
        <v>4</v>
      </c>
      <c r="AA33" s="97" t="s">
        <v>19</v>
      </c>
    </row>
    <row r="34" spans="1:27" ht="15.75" customHeight="1" thickBot="1">
      <c r="A34" s="145" t="s">
        <v>41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7"/>
    </row>
    <row r="35" spans="1:27" ht="16.5" thickBot="1">
      <c r="A35" s="58"/>
      <c r="B35" s="59"/>
      <c r="C35" s="59"/>
      <c r="D35" s="59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49"/>
    </row>
    <row r="36" spans="1:27" ht="20.25">
      <c r="A36" s="48"/>
      <c r="B36" s="120" t="s">
        <v>84</v>
      </c>
      <c r="C36" s="188"/>
      <c r="D36" s="205"/>
      <c r="E36" s="103"/>
      <c r="F36" s="103"/>
      <c r="G36" s="103"/>
      <c r="H36" s="103"/>
      <c r="I36" s="83">
        <v>132</v>
      </c>
      <c r="J36" s="104">
        <v>5</v>
      </c>
      <c r="K36" s="83">
        <v>132</v>
      </c>
      <c r="L36" s="103">
        <v>5</v>
      </c>
      <c r="M36" s="83">
        <v>108</v>
      </c>
      <c r="N36" s="103">
        <v>4</v>
      </c>
      <c r="O36" s="83">
        <v>108</v>
      </c>
      <c r="P36" s="103">
        <v>4</v>
      </c>
      <c r="Q36" s="103"/>
      <c r="R36" s="103"/>
      <c r="S36" s="103"/>
      <c r="T36" s="103"/>
      <c r="U36" s="103"/>
      <c r="V36" s="103"/>
      <c r="W36" s="103"/>
      <c r="X36" s="103"/>
      <c r="Y36" s="84">
        <f aca="true" t="shared" si="3" ref="Y36:Z39">SUM(E36,G36,I36,K36,M36,O36,Q36,S36,U36,W36)</f>
        <v>480</v>
      </c>
      <c r="Z36" s="102">
        <f t="shared" si="3"/>
        <v>18</v>
      </c>
      <c r="AA36" s="49"/>
    </row>
    <row r="37" spans="1:27" s="86" customFormat="1" ht="20.25">
      <c r="A37" s="89"/>
      <c r="B37" s="125" t="s">
        <v>62</v>
      </c>
      <c r="C37" s="126"/>
      <c r="D37" s="127"/>
      <c r="E37" s="19"/>
      <c r="F37" s="19"/>
      <c r="G37" s="19"/>
      <c r="H37" s="19"/>
      <c r="I37" s="30">
        <v>160</v>
      </c>
      <c r="J37" s="87">
        <v>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4">
        <f t="shared" si="3"/>
        <v>160</v>
      </c>
      <c r="Z37" s="31">
        <f t="shared" si="3"/>
        <v>6</v>
      </c>
      <c r="AA37" s="7"/>
    </row>
    <row r="38" spans="1:27" s="86" customFormat="1" ht="20.25">
      <c r="A38" s="89"/>
      <c r="B38" s="125" t="s">
        <v>46</v>
      </c>
      <c r="C38" s="126"/>
      <c r="D38" s="127"/>
      <c r="E38" s="19"/>
      <c r="F38" s="19"/>
      <c r="G38" s="19"/>
      <c r="H38" s="19"/>
      <c r="I38" s="19"/>
      <c r="J38" s="87"/>
      <c r="K38" s="30">
        <v>160</v>
      </c>
      <c r="L38" s="19">
        <v>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4">
        <f t="shared" si="3"/>
        <v>160</v>
      </c>
      <c r="Z38" s="31">
        <f t="shared" si="3"/>
        <v>6</v>
      </c>
      <c r="AA38" s="7"/>
    </row>
    <row r="39" spans="1:27" ht="22.5" customHeight="1" thickBot="1">
      <c r="A39" s="91"/>
      <c r="B39" s="159" t="s">
        <v>51</v>
      </c>
      <c r="C39" s="159"/>
      <c r="D39" s="159"/>
      <c r="E39" s="91"/>
      <c r="F39" s="91"/>
      <c r="G39" s="91"/>
      <c r="H39" s="91"/>
      <c r="I39" s="91"/>
      <c r="J39" s="91"/>
      <c r="K39" s="91"/>
      <c r="L39" s="91"/>
      <c r="M39" s="112">
        <v>160</v>
      </c>
      <c r="N39" s="112">
        <v>6</v>
      </c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24">
        <f t="shared" si="3"/>
        <v>160</v>
      </c>
      <c r="Z39" s="31">
        <f t="shared" si="3"/>
        <v>6</v>
      </c>
      <c r="AA39" s="91"/>
    </row>
    <row r="40" spans="1:27" ht="15.75">
      <c r="A40" s="42"/>
      <c r="B40" s="206" t="s">
        <v>80</v>
      </c>
      <c r="C40" s="218"/>
      <c r="D40" s="219"/>
      <c r="E40" s="43"/>
      <c r="F40" s="9">
        <f>COUNT(F22:F38)</f>
        <v>1</v>
      </c>
      <c r="G40" s="9"/>
      <c r="H40" s="9">
        <f>COUNT(H24:H38)</f>
        <v>1</v>
      </c>
      <c r="I40" s="9"/>
      <c r="J40" s="9">
        <f>COUNT(J22:J36)</f>
        <v>3</v>
      </c>
      <c r="K40" s="9"/>
      <c r="L40" s="9">
        <f>COUNT(L22:L36)</f>
        <v>3</v>
      </c>
      <c r="M40" s="9"/>
      <c r="N40" s="9">
        <f>COUNT(N22:N38)</f>
        <v>2</v>
      </c>
      <c r="O40" s="9"/>
      <c r="P40" s="9">
        <f>COUNT(P22:P36)</f>
        <v>3</v>
      </c>
      <c r="Q40" s="9"/>
      <c r="R40" s="9">
        <f>COUNT(R26:R38)</f>
        <v>2</v>
      </c>
      <c r="S40" s="9"/>
      <c r="T40" s="9">
        <f>COUNT(T26:T38)</f>
        <v>2</v>
      </c>
      <c r="U40" s="9"/>
      <c r="V40" s="9"/>
      <c r="W40" s="9"/>
      <c r="X40" s="9"/>
      <c r="Y40" s="43"/>
      <c r="Z40" s="18"/>
      <c r="AA40" s="44"/>
    </row>
    <row r="41" spans="1:27" s="32" customFormat="1" ht="21" thickBot="1">
      <c r="A41" s="45"/>
      <c r="B41" s="148" t="s">
        <v>88</v>
      </c>
      <c r="C41" s="149"/>
      <c r="D41" s="150"/>
      <c r="E41" s="8">
        <f>SUM(E24:E38)</f>
        <v>0</v>
      </c>
      <c r="F41" s="8">
        <f>SUM(F22:F38)</f>
        <v>3</v>
      </c>
      <c r="G41" s="8">
        <f>SUM(G24:G38)</f>
        <v>106</v>
      </c>
      <c r="H41" s="8">
        <f>SUM(H22:H36)</f>
        <v>4</v>
      </c>
      <c r="I41" s="8">
        <f aca="true" t="shared" si="4" ref="I41:Q41">SUM(I24:I36)</f>
        <v>370</v>
      </c>
      <c r="J41" s="8">
        <f t="shared" si="4"/>
        <v>14</v>
      </c>
      <c r="K41" s="8">
        <f t="shared" si="4"/>
        <v>372</v>
      </c>
      <c r="L41" s="8">
        <f t="shared" si="4"/>
        <v>14</v>
      </c>
      <c r="M41" s="8">
        <f t="shared" si="4"/>
        <v>108</v>
      </c>
      <c r="N41" s="8">
        <f>SUM(N22:N36)</f>
        <v>7</v>
      </c>
      <c r="O41" s="8">
        <f t="shared" si="4"/>
        <v>242</v>
      </c>
      <c r="P41" s="8">
        <f>SUM(P22:P36)</f>
        <v>12</v>
      </c>
      <c r="Q41" s="8">
        <f t="shared" si="4"/>
        <v>214</v>
      </c>
      <c r="R41" s="8">
        <f>SUM(R26:R38)</f>
        <v>8</v>
      </c>
      <c r="S41" s="8">
        <f>SUM(S24:S36)</f>
        <v>240</v>
      </c>
      <c r="T41" s="8">
        <f>SUM(T24:T38)</f>
        <v>9</v>
      </c>
      <c r="U41" s="8"/>
      <c r="V41" s="8"/>
      <c r="W41" s="8"/>
      <c r="X41" s="8"/>
      <c r="Y41" s="53">
        <f>SUM(Y22:Y36)</f>
        <v>1892</v>
      </c>
      <c r="Z41" s="53">
        <f>SUM(Z22:Z36)</f>
        <v>71</v>
      </c>
      <c r="AA41" s="46">
        <f>SUM(F41,H41,J41,L41,N41,P41,R41,T41)</f>
        <v>71</v>
      </c>
    </row>
    <row r="42" spans="1:27" s="32" customFormat="1" ht="15.75" customHeight="1">
      <c r="A42" s="171" t="s">
        <v>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3"/>
    </row>
    <row r="43" spans="1:27" s="32" customFormat="1" ht="16.5" customHeight="1" thickBot="1">
      <c r="A43" s="151" t="s">
        <v>79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3"/>
    </row>
    <row r="44" spans="1:27" s="32" customFormat="1" ht="21.75" customHeight="1">
      <c r="A44" s="57"/>
      <c r="B44" s="120" t="s">
        <v>58</v>
      </c>
      <c r="C44" s="188"/>
      <c r="D44" s="189"/>
      <c r="E44" s="70"/>
      <c r="F44" s="71"/>
      <c r="G44" s="70">
        <v>134</v>
      </c>
      <c r="H44" s="70">
        <v>5</v>
      </c>
      <c r="I44" s="60"/>
      <c r="J44" s="60"/>
      <c r="K44" s="60"/>
      <c r="L44" s="60"/>
      <c r="M44" s="70"/>
      <c r="N44" s="70"/>
      <c r="O44" s="70"/>
      <c r="P44" s="70"/>
      <c r="Q44" s="60"/>
      <c r="R44" s="60"/>
      <c r="S44" s="60"/>
      <c r="T44" s="60"/>
      <c r="U44" s="70"/>
      <c r="V44" s="70"/>
      <c r="W44" s="70"/>
      <c r="X44" s="70"/>
      <c r="Y44" s="24">
        <f>SUM(E44,G44,I44,K44,M44,O44,Q44,S44,U44,W44)</f>
        <v>134</v>
      </c>
      <c r="Z44" s="31">
        <f>SUM(F44,H44,J44,L44,N44,P44,R44,T44,V44,X44)</f>
        <v>5</v>
      </c>
      <c r="AA44" s="44" t="s">
        <v>20</v>
      </c>
    </row>
    <row r="45" spans="1:27" s="32" customFormat="1" ht="24.75" customHeight="1">
      <c r="A45" s="56"/>
      <c r="B45" s="125" t="s">
        <v>44</v>
      </c>
      <c r="C45" s="154"/>
      <c r="D45" s="155"/>
      <c r="E45" s="77"/>
      <c r="F45" s="77"/>
      <c r="G45" s="72">
        <v>160</v>
      </c>
      <c r="H45" s="72">
        <v>6</v>
      </c>
      <c r="I45" s="19">
        <v>180</v>
      </c>
      <c r="J45" s="19">
        <v>7</v>
      </c>
      <c r="K45" s="19">
        <v>80</v>
      </c>
      <c r="L45" s="19">
        <v>3</v>
      </c>
      <c r="M45" s="72"/>
      <c r="N45" s="77"/>
      <c r="O45" s="72"/>
      <c r="P45" s="72"/>
      <c r="Q45" s="19"/>
      <c r="R45" s="92"/>
      <c r="S45" s="19"/>
      <c r="T45" s="19"/>
      <c r="U45" s="72"/>
      <c r="V45" s="72"/>
      <c r="W45" s="72"/>
      <c r="X45" s="72"/>
      <c r="Y45" s="24">
        <f>SUM(E45,G45,I45,K45,M45,O45,Q45,S45,U45,W45)</f>
        <v>420</v>
      </c>
      <c r="Z45" s="31">
        <f>SUM(F45,H45,J45,L45,N45,P45,R45,T45,V45,X45)</f>
        <v>16</v>
      </c>
      <c r="AA45" s="33" t="s">
        <v>21</v>
      </c>
    </row>
    <row r="46" spans="1:27" s="32" customFormat="1" ht="21.75" customHeight="1">
      <c r="A46" s="56"/>
      <c r="B46" s="125" t="s">
        <v>59</v>
      </c>
      <c r="C46" s="154"/>
      <c r="D46" s="155"/>
      <c r="E46" s="72">
        <v>160</v>
      </c>
      <c r="F46" s="72">
        <v>6</v>
      </c>
      <c r="G46" s="72"/>
      <c r="H46" s="73"/>
      <c r="I46" s="19"/>
      <c r="J46" s="19"/>
      <c r="K46" s="19"/>
      <c r="L46" s="19"/>
      <c r="M46" s="72"/>
      <c r="N46" s="72"/>
      <c r="O46" s="72"/>
      <c r="P46" s="72"/>
      <c r="Q46" s="19"/>
      <c r="R46" s="19"/>
      <c r="S46" s="19"/>
      <c r="T46" s="19"/>
      <c r="U46" s="72"/>
      <c r="V46" s="72"/>
      <c r="W46" s="72"/>
      <c r="X46" s="72"/>
      <c r="Y46" s="24">
        <f aca="true" t="shared" si="5" ref="Y46:Y56">SUM(E46,G46,I46,K46,M46,O46,Q46,S46,U46,W46)</f>
        <v>160</v>
      </c>
      <c r="Z46" s="31">
        <f aca="true" t="shared" si="6" ref="Z46:Z56">SUM(F46,H46,J46,L46,N46,P46,R46,T46,V46,X46)</f>
        <v>6</v>
      </c>
      <c r="AA46" s="7" t="s">
        <v>18</v>
      </c>
    </row>
    <row r="47" spans="1:27" s="32" customFormat="1" ht="21" customHeight="1">
      <c r="A47" s="56"/>
      <c r="B47" s="125" t="s">
        <v>43</v>
      </c>
      <c r="C47" s="154"/>
      <c r="D47" s="155"/>
      <c r="E47" s="72"/>
      <c r="F47" s="72"/>
      <c r="G47" s="72"/>
      <c r="H47" s="72"/>
      <c r="I47" s="19"/>
      <c r="J47" s="19"/>
      <c r="K47" s="19">
        <v>80</v>
      </c>
      <c r="L47" s="19">
        <v>3</v>
      </c>
      <c r="M47" s="72"/>
      <c r="N47" s="72"/>
      <c r="O47" s="72"/>
      <c r="P47" s="72"/>
      <c r="Q47" s="19"/>
      <c r="R47" s="19"/>
      <c r="S47" s="19"/>
      <c r="T47" s="19"/>
      <c r="U47" s="72"/>
      <c r="V47" s="72"/>
      <c r="W47" s="72"/>
      <c r="X47" s="72"/>
      <c r="Y47" s="24">
        <f t="shared" si="5"/>
        <v>80</v>
      </c>
      <c r="Z47" s="31">
        <f t="shared" si="6"/>
        <v>3</v>
      </c>
      <c r="AA47" s="7" t="s">
        <v>22</v>
      </c>
    </row>
    <row r="48" spans="1:27" s="32" customFormat="1" ht="21" customHeight="1">
      <c r="A48" s="56"/>
      <c r="B48" s="125" t="s">
        <v>92</v>
      </c>
      <c r="C48" s="154"/>
      <c r="D48" s="155"/>
      <c r="E48" s="72"/>
      <c r="F48" s="72"/>
      <c r="G48" s="72"/>
      <c r="H48" s="72"/>
      <c r="I48" s="19"/>
      <c r="J48" s="61"/>
      <c r="K48" s="61"/>
      <c r="L48" s="61"/>
      <c r="M48" s="72">
        <v>134</v>
      </c>
      <c r="N48" s="72">
        <v>5</v>
      </c>
      <c r="O48" s="72"/>
      <c r="P48" s="72"/>
      <c r="Q48" s="19"/>
      <c r="R48" s="19"/>
      <c r="S48" s="19"/>
      <c r="T48" s="19"/>
      <c r="U48" s="72"/>
      <c r="V48" s="72"/>
      <c r="W48" s="72"/>
      <c r="X48" s="72"/>
      <c r="Y48" s="24">
        <f t="shared" si="5"/>
        <v>134</v>
      </c>
      <c r="Z48" s="31">
        <f t="shared" si="6"/>
        <v>5</v>
      </c>
      <c r="AA48" s="7" t="s">
        <v>48</v>
      </c>
    </row>
    <row r="49" spans="1:27" s="32" customFormat="1" ht="24" customHeight="1">
      <c r="A49" s="56"/>
      <c r="B49" s="125" t="s">
        <v>54</v>
      </c>
      <c r="C49" s="154"/>
      <c r="D49" s="155"/>
      <c r="E49" s="72"/>
      <c r="F49" s="72"/>
      <c r="G49" s="72"/>
      <c r="H49" s="72"/>
      <c r="I49" s="19"/>
      <c r="J49" s="19"/>
      <c r="K49" s="19"/>
      <c r="L49" s="19"/>
      <c r="M49" s="77"/>
      <c r="N49" s="77"/>
      <c r="O49" s="72">
        <v>112</v>
      </c>
      <c r="P49" s="72">
        <v>4</v>
      </c>
      <c r="Q49" s="19"/>
      <c r="R49" s="61"/>
      <c r="S49" s="19"/>
      <c r="T49" s="19"/>
      <c r="U49" s="72"/>
      <c r="V49" s="72"/>
      <c r="W49" s="72"/>
      <c r="X49" s="72"/>
      <c r="Y49" s="24">
        <f t="shared" si="5"/>
        <v>112</v>
      </c>
      <c r="Z49" s="31">
        <f t="shared" si="6"/>
        <v>4</v>
      </c>
      <c r="AA49" s="7" t="s">
        <v>17</v>
      </c>
    </row>
    <row r="50" spans="1:27" s="32" customFormat="1" ht="21.75" customHeight="1">
      <c r="A50" s="56"/>
      <c r="B50" s="125" t="s">
        <v>93</v>
      </c>
      <c r="C50" s="126"/>
      <c r="D50" s="127"/>
      <c r="E50" s="72"/>
      <c r="F50" s="72"/>
      <c r="G50" s="72"/>
      <c r="H50" s="72"/>
      <c r="I50" s="19"/>
      <c r="J50" s="19"/>
      <c r="K50" s="19"/>
      <c r="L50" s="61"/>
      <c r="M50" s="72">
        <v>180</v>
      </c>
      <c r="N50" s="72">
        <v>7</v>
      </c>
      <c r="O50" s="72"/>
      <c r="P50" s="72"/>
      <c r="Q50" s="19"/>
      <c r="R50" s="61"/>
      <c r="S50" s="19"/>
      <c r="T50" s="19"/>
      <c r="U50" s="72"/>
      <c r="V50" s="72"/>
      <c r="W50" s="72"/>
      <c r="X50" s="72"/>
      <c r="Y50" s="24">
        <f t="shared" si="5"/>
        <v>180</v>
      </c>
      <c r="Z50" s="31">
        <f t="shared" si="6"/>
        <v>7</v>
      </c>
      <c r="AA50" s="7" t="s">
        <v>23</v>
      </c>
    </row>
    <row r="51" spans="1:27" s="32" customFormat="1" ht="21" customHeight="1">
      <c r="A51" s="56"/>
      <c r="B51" s="125" t="s">
        <v>94</v>
      </c>
      <c r="C51" s="126"/>
      <c r="D51" s="127"/>
      <c r="E51" s="72"/>
      <c r="F51" s="72"/>
      <c r="G51" s="72"/>
      <c r="H51" s="72"/>
      <c r="I51" s="19"/>
      <c r="J51" s="19"/>
      <c r="K51" s="19"/>
      <c r="L51" s="61"/>
      <c r="M51" s="72">
        <v>112</v>
      </c>
      <c r="N51" s="72">
        <v>4</v>
      </c>
      <c r="O51" s="72"/>
      <c r="P51" s="72"/>
      <c r="Q51" s="19"/>
      <c r="R51" s="19"/>
      <c r="S51" s="19"/>
      <c r="T51" s="19"/>
      <c r="U51" s="72"/>
      <c r="V51" s="72"/>
      <c r="W51" s="72"/>
      <c r="X51" s="72"/>
      <c r="Y51" s="24">
        <f t="shared" si="5"/>
        <v>112</v>
      </c>
      <c r="Z51" s="31">
        <f t="shared" si="6"/>
        <v>4</v>
      </c>
      <c r="AA51" s="97" t="s">
        <v>24</v>
      </c>
    </row>
    <row r="52" spans="1:27" s="32" customFormat="1" ht="21.75" customHeight="1">
      <c r="A52" s="56"/>
      <c r="B52" s="125" t="s">
        <v>56</v>
      </c>
      <c r="C52" s="126"/>
      <c r="D52" s="127"/>
      <c r="E52" s="72"/>
      <c r="F52" s="72"/>
      <c r="G52" s="72"/>
      <c r="H52" s="72"/>
      <c r="I52" s="19"/>
      <c r="J52" s="19"/>
      <c r="K52" s="19"/>
      <c r="L52" s="19"/>
      <c r="M52" s="72"/>
      <c r="N52" s="77"/>
      <c r="O52" s="72"/>
      <c r="P52" s="72"/>
      <c r="Q52" s="19">
        <v>160</v>
      </c>
      <c r="R52" s="19">
        <v>6</v>
      </c>
      <c r="S52" s="19"/>
      <c r="U52" s="72"/>
      <c r="V52" s="72"/>
      <c r="W52" s="72"/>
      <c r="X52" s="72"/>
      <c r="Y52" s="24">
        <f t="shared" si="5"/>
        <v>160</v>
      </c>
      <c r="Z52" s="31">
        <f t="shared" si="6"/>
        <v>6</v>
      </c>
      <c r="AA52" s="7" t="s">
        <v>25</v>
      </c>
    </row>
    <row r="53" spans="1:27" s="32" customFormat="1" ht="21.75" customHeight="1">
      <c r="A53" s="56"/>
      <c r="B53" s="125" t="s">
        <v>45</v>
      </c>
      <c r="C53" s="154"/>
      <c r="D53" s="155"/>
      <c r="E53" s="72"/>
      <c r="F53" s="72"/>
      <c r="G53" s="72"/>
      <c r="H53" s="72"/>
      <c r="I53" s="19"/>
      <c r="J53" s="19"/>
      <c r="K53" s="19"/>
      <c r="L53" s="19"/>
      <c r="M53" s="72"/>
      <c r="N53" s="72"/>
      <c r="O53" s="72"/>
      <c r="P53" s="77"/>
      <c r="Q53" s="19">
        <v>108</v>
      </c>
      <c r="R53" s="19">
        <v>4</v>
      </c>
      <c r="S53" s="19"/>
      <c r="T53" s="19"/>
      <c r="U53" s="72"/>
      <c r="V53" s="72"/>
      <c r="W53" s="72"/>
      <c r="X53" s="72"/>
      <c r="Y53" s="24">
        <f t="shared" si="5"/>
        <v>108</v>
      </c>
      <c r="Z53" s="31">
        <f t="shared" si="6"/>
        <v>4</v>
      </c>
      <c r="AA53" s="7" t="s">
        <v>26</v>
      </c>
    </row>
    <row r="54" spans="1:27" s="32" customFormat="1" ht="23.25" customHeight="1">
      <c r="A54" s="56"/>
      <c r="B54" s="125" t="s">
        <v>61</v>
      </c>
      <c r="C54" s="154"/>
      <c r="D54" s="155"/>
      <c r="E54" s="72"/>
      <c r="F54" s="72"/>
      <c r="G54" s="72"/>
      <c r="H54" s="72"/>
      <c r="I54" s="19"/>
      <c r="J54" s="19"/>
      <c r="K54" s="19"/>
      <c r="L54" s="19"/>
      <c r="M54" s="72"/>
      <c r="N54" s="77"/>
      <c r="O54" s="72"/>
      <c r="P54" s="72"/>
      <c r="Q54" s="19"/>
      <c r="R54" s="19"/>
      <c r="S54" s="19">
        <v>107</v>
      </c>
      <c r="T54" s="19">
        <v>4</v>
      </c>
      <c r="U54" s="72"/>
      <c r="V54" s="72"/>
      <c r="W54" s="72"/>
      <c r="X54" s="72"/>
      <c r="Y54" s="24">
        <f t="shared" si="5"/>
        <v>107</v>
      </c>
      <c r="Z54" s="31">
        <f t="shared" si="6"/>
        <v>4</v>
      </c>
      <c r="AA54" s="7" t="s">
        <v>27</v>
      </c>
    </row>
    <row r="55" spans="1:27" s="32" customFormat="1" ht="24" customHeight="1">
      <c r="A55" s="56"/>
      <c r="B55" s="125" t="s">
        <v>95</v>
      </c>
      <c r="C55" s="126"/>
      <c r="D55" s="127"/>
      <c r="E55" s="72"/>
      <c r="F55" s="72"/>
      <c r="G55" s="72"/>
      <c r="H55" s="72"/>
      <c r="I55" s="19"/>
      <c r="J55" s="19"/>
      <c r="K55" s="19"/>
      <c r="L55" s="19"/>
      <c r="M55" s="72"/>
      <c r="N55" s="72"/>
      <c r="O55" s="72">
        <v>134</v>
      </c>
      <c r="P55" s="72">
        <v>5</v>
      </c>
      <c r="Q55" s="19"/>
      <c r="R55" s="19"/>
      <c r="S55" s="19"/>
      <c r="T55" s="19"/>
      <c r="U55" s="72"/>
      <c r="V55" s="72"/>
      <c r="W55" s="72"/>
      <c r="X55" s="72"/>
      <c r="Y55" s="24">
        <f t="shared" si="5"/>
        <v>134</v>
      </c>
      <c r="Z55" s="31">
        <f t="shared" si="6"/>
        <v>5</v>
      </c>
      <c r="AA55" s="7" t="s">
        <v>28</v>
      </c>
    </row>
    <row r="56" spans="1:27" s="32" customFormat="1" ht="24" customHeight="1">
      <c r="A56" s="56"/>
      <c r="B56" s="125" t="s">
        <v>96</v>
      </c>
      <c r="C56" s="126"/>
      <c r="D56" s="127"/>
      <c r="E56" s="72"/>
      <c r="F56" s="72"/>
      <c r="G56" s="72"/>
      <c r="H56" s="72"/>
      <c r="I56" s="19"/>
      <c r="K56" s="19"/>
      <c r="L56" s="19"/>
      <c r="M56" s="72"/>
      <c r="N56" s="72"/>
      <c r="O56" s="72">
        <v>107</v>
      </c>
      <c r="P56" s="72">
        <v>4</v>
      </c>
      <c r="Q56" s="19"/>
      <c r="R56" s="19"/>
      <c r="S56" s="19"/>
      <c r="T56" s="19"/>
      <c r="U56" s="72"/>
      <c r="V56" s="72"/>
      <c r="W56" s="72"/>
      <c r="X56" s="72"/>
      <c r="Y56" s="24">
        <f t="shared" si="5"/>
        <v>107</v>
      </c>
      <c r="Z56" s="31">
        <f t="shared" si="6"/>
        <v>4</v>
      </c>
      <c r="AA56" s="7" t="s">
        <v>29</v>
      </c>
    </row>
    <row r="57" spans="1:27" s="32" customFormat="1" ht="21" customHeight="1">
      <c r="A57" s="56"/>
      <c r="B57" s="142" t="s">
        <v>66</v>
      </c>
      <c r="C57" s="143"/>
      <c r="D57" s="144"/>
      <c r="E57" s="72"/>
      <c r="F57" s="72"/>
      <c r="G57" s="72"/>
      <c r="H57" s="72"/>
      <c r="I57" s="19"/>
      <c r="J57" s="19"/>
      <c r="K57" s="19"/>
      <c r="L57" s="19"/>
      <c r="M57" s="72"/>
      <c r="N57" s="72"/>
      <c r="O57" s="72"/>
      <c r="P57" s="77"/>
      <c r="Q57" s="19"/>
      <c r="R57" s="61"/>
      <c r="S57" s="19"/>
      <c r="T57" s="19"/>
      <c r="U57" s="72"/>
      <c r="V57" s="72"/>
      <c r="W57" s="72"/>
      <c r="X57" s="72"/>
      <c r="Y57" s="24"/>
      <c r="Z57" s="31"/>
      <c r="AA57" s="50"/>
    </row>
    <row r="58" spans="1:27" s="32" customFormat="1" ht="24.75" customHeight="1">
      <c r="A58" s="56"/>
      <c r="B58" s="139" t="s">
        <v>74</v>
      </c>
      <c r="C58" s="140"/>
      <c r="D58" s="141"/>
      <c r="E58" s="72"/>
      <c r="F58" s="72"/>
      <c r="G58" s="72"/>
      <c r="H58" s="72"/>
      <c r="I58" s="19"/>
      <c r="J58" s="19"/>
      <c r="K58" s="19"/>
      <c r="L58" s="19"/>
      <c r="M58" s="72"/>
      <c r="N58" s="72"/>
      <c r="O58" s="72"/>
      <c r="P58" s="77"/>
      <c r="Q58" s="19"/>
      <c r="R58" s="61"/>
      <c r="S58" s="19"/>
      <c r="T58" s="19"/>
      <c r="U58" s="72">
        <v>320</v>
      </c>
      <c r="V58" s="95">
        <v>12</v>
      </c>
      <c r="W58" s="72"/>
      <c r="X58" s="72"/>
      <c r="Y58" s="24">
        <f aca="true" t="shared" si="7" ref="Y58:Y65">SUM(E58,G58,I58,K58,M58,O58,Q58,S58,U58,W58)</f>
        <v>320</v>
      </c>
      <c r="Z58" s="31">
        <f aca="true" t="shared" si="8" ref="Z58:Z65">SUM(F58,H58,J58,L58,N58,P58,R58,T58,V58,X58)</f>
        <v>12</v>
      </c>
      <c r="AA58" s="50"/>
    </row>
    <row r="59" spans="1:27" s="32" customFormat="1" ht="39" customHeight="1">
      <c r="A59" s="56"/>
      <c r="B59" s="139" t="s">
        <v>63</v>
      </c>
      <c r="C59" s="140"/>
      <c r="D59" s="141"/>
      <c r="E59" s="72"/>
      <c r="F59" s="72"/>
      <c r="G59" s="72"/>
      <c r="H59" s="72"/>
      <c r="I59" s="19"/>
      <c r="J59" s="19"/>
      <c r="K59" s="19"/>
      <c r="L59" s="19"/>
      <c r="M59" s="72"/>
      <c r="N59" s="72"/>
      <c r="O59" s="72"/>
      <c r="P59" s="78"/>
      <c r="Q59" s="19"/>
      <c r="R59" s="61"/>
      <c r="S59" s="19">
        <v>160</v>
      </c>
      <c r="T59" s="19">
        <v>6</v>
      </c>
      <c r="U59" s="72">
        <v>320</v>
      </c>
      <c r="V59" s="95">
        <v>12</v>
      </c>
      <c r="W59" s="72"/>
      <c r="X59" s="72"/>
      <c r="Y59" s="24">
        <f t="shared" si="7"/>
        <v>480</v>
      </c>
      <c r="Z59" s="31">
        <f t="shared" si="8"/>
        <v>18</v>
      </c>
      <c r="AA59" s="7" t="s">
        <v>30</v>
      </c>
    </row>
    <row r="60" spans="1:27" s="32" customFormat="1" ht="18.75" customHeight="1">
      <c r="A60" s="56"/>
      <c r="B60" s="142" t="s">
        <v>67</v>
      </c>
      <c r="C60" s="143"/>
      <c r="D60" s="144"/>
      <c r="E60" s="72"/>
      <c r="F60" s="72"/>
      <c r="G60" s="72"/>
      <c r="H60" s="72"/>
      <c r="I60" s="19"/>
      <c r="J60" s="19"/>
      <c r="K60" s="19"/>
      <c r="L60" s="19"/>
      <c r="M60" s="72"/>
      <c r="N60" s="72"/>
      <c r="O60" s="72"/>
      <c r="P60" s="78"/>
      <c r="Q60" s="19"/>
      <c r="R60" s="61"/>
      <c r="S60" s="19"/>
      <c r="T60" s="19"/>
      <c r="U60" s="72"/>
      <c r="V60" s="95"/>
      <c r="W60" s="72"/>
      <c r="X60" s="72"/>
      <c r="Y60" s="24"/>
      <c r="Z60" s="31"/>
      <c r="AA60" s="50"/>
    </row>
    <row r="61" spans="1:27" s="32" customFormat="1" ht="18" customHeight="1">
      <c r="A61" s="56"/>
      <c r="B61" s="139" t="s">
        <v>60</v>
      </c>
      <c r="C61" s="140"/>
      <c r="D61" s="141"/>
      <c r="E61" s="72"/>
      <c r="F61" s="72"/>
      <c r="G61" s="72"/>
      <c r="H61" s="72"/>
      <c r="I61" s="19"/>
      <c r="J61" s="19"/>
      <c r="K61" s="19"/>
      <c r="L61" s="19"/>
      <c r="M61" s="72"/>
      <c r="N61" s="72"/>
      <c r="O61" s="72"/>
      <c r="P61" s="78"/>
      <c r="Q61" s="19"/>
      <c r="R61" s="61"/>
      <c r="S61" s="19"/>
      <c r="T61" s="19"/>
      <c r="U61" s="72">
        <v>320</v>
      </c>
      <c r="V61" s="95">
        <v>12</v>
      </c>
      <c r="W61" s="72"/>
      <c r="X61" s="72"/>
      <c r="Y61" s="24">
        <f t="shared" si="7"/>
        <v>320</v>
      </c>
      <c r="Z61" s="31">
        <f t="shared" si="8"/>
        <v>12</v>
      </c>
      <c r="AA61" s="50"/>
    </row>
    <row r="62" spans="1:27" s="32" customFormat="1" ht="42.75" customHeight="1">
      <c r="A62" s="56"/>
      <c r="B62" s="139" t="s">
        <v>57</v>
      </c>
      <c r="C62" s="140"/>
      <c r="D62" s="141"/>
      <c r="E62" s="72"/>
      <c r="F62" s="72"/>
      <c r="G62" s="72"/>
      <c r="H62" s="72"/>
      <c r="I62" s="19"/>
      <c r="J62" s="19"/>
      <c r="K62" s="19"/>
      <c r="L62" s="19"/>
      <c r="M62" s="72"/>
      <c r="N62" s="72"/>
      <c r="O62" s="72"/>
      <c r="P62" s="77"/>
      <c r="Q62" s="19"/>
      <c r="R62" s="61"/>
      <c r="S62" s="19">
        <v>160</v>
      </c>
      <c r="T62" s="19">
        <v>6</v>
      </c>
      <c r="U62" s="72">
        <v>320</v>
      </c>
      <c r="V62" s="95">
        <v>12</v>
      </c>
      <c r="W62" s="72"/>
      <c r="X62" s="72"/>
      <c r="Y62" s="24">
        <f t="shared" si="7"/>
        <v>480</v>
      </c>
      <c r="Z62" s="31">
        <f t="shared" si="8"/>
        <v>18</v>
      </c>
      <c r="AA62" s="7" t="s">
        <v>31</v>
      </c>
    </row>
    <row r="63" spans="1:27" ht="20.25">
      <c r="A63" s="62"/>
      <c r="B63" s="202" t="s">
        <v>86</v>
      </c>
      <c r="C63" s="203"/>
      <c r="D63" s="204"/>
      <c r="E63" s="74"/>
      <c r="F63" s="74"/>
      <c r="G63" s="74"/>
      <c r="H63" s="74"/>
      <c r="I63" s="23"/>
      <c r="J63" s="23"/>
      <c r="K63" s="23"/>
      <c r="L63" s="23"/>
      <c r="M63" s="79"/>
      <c r="N63" s="94"/>
      <c r="O63" s="79"/>
      <c r="P63" s="94"/>
      <c r="Q63" s="19">
        <v>160</v>
      </c>
      <c r="R63" s="63">
        <v>6</v>
      </c>
      <c r="S63" s="86"/>
      <c r="T63" s="86"/>
      <c r="U63" s="79"/>
      <c r="V63" s="79"/>
      <c r="W63" s="79"/>
      <c r="X63" s="79"/>
      <c r="Y63" s="24">
        <f t="shared" si="7"/>
        <v>160</v>
      </c>
      <c r="Z63" s="31">
        <f t="shared" si="8"/>
        <v>6</v>
      </c>
      <c r="AA63" s="7"/>
    </row>
    <row r="64" spans="1:27" ht="20.25">
      <c r="A64" s="35"/>
      <c r="B64" s="202" t="s">
        <v>10</v>
      </c>
      <c r="C64" s="203"/>
      <c r="D64" s="204"/>
      <c r="E64" s="75"/>
      <c r="F64" s="75"/>
      <c r="G64" s="75"/>
      <c r="H64" s="75"/>
      <c r="I64" s="51"/>
      <c r="J64" s="51"/>
      <c r="K64" s="22"/>
      <c r="L64" s="22"/>
      <c r="M64" s="75"/>
      <c r="N64" s="75"/>
      <c r="O64" s="79"/>
      <c r="P64" s="79"/>
      <c r="Q64" s="51"/>
      <c r="R64" s="22"/>
      <c r="S64" s="22"/>
      <c r="T64" s="86"/>
      <c r="U64" s="79"/>
      <c r="V64" s="79"/>
      <c r="W64" s="79">
        <v>80</v>
      </c>
      <c r="X64" s="79">
        <v>3</v>
      </c>
      <c r="Y64" s="24">
        <f t="shared" si="7"/>
        <v>80</v>
      </c>
      <c r="Z64" s="31">
        <f t="shared" si="8"/>
        <v>3</v>
      </c>
      <c r="AA64" s="7"/>
    </row>
    <row r="65" spans="1:27" ht="21" thickBot="1">
      <c r="A65" s="54"/>
      <c r="B65" s="199" t="s">
        <v>71</v>
      </c>
      <c r="C65" s="200"/>
      <c r="D65" s="201"/>
      <c r="E65" s="76"/>
      <c r="F65" s="76"/>
      <c r="G65" s="76"/>
      <c r="H65" s="76"/>
      <c r="I65" s="64"/>
      <c r="J65" s="64"/>
      <c r="K65" s="64"/>
      <c r="L65" s="64"/>
      <c r="M65" s="76"/>
      <c r="N65" s="76"/>
      <c r="O65" s="113" t="s">
        <v>52</v>
      </c>
      <c r="P65" s="80"/>
      <c r="Q65" s="64"/>
      <c r="R65" s="65"/>
      <c r="S65" s="65"/>
      <c r="T65" s="91"/>
      <c r="U65" s="80"/>
      <c r="V65" s="80"/>
      <c r="W65" s="80">
        <v>320</v>
      </c>
      <c r="X65" s="80">
        <v>12</v>
      </c>
      <c r="Y65" s="24">
        <f t="shared" si="7"/>
        <v>320</v>
      </c>
      <c r="Z65" s="31">
        <f t="shared" si="8"/>
        <v>12</v>
      </c>
      <c r="AA65" s="46"/>
    </row>
    <row r="66" spans="1:27" ht="16.5" thickBot="1">
      <c r="A66" s="34"/>
      <c r="B66" s="196" t="s">
        <v>80</v>
      </c>
      <c r="C66" s="197"/>
      <c r="D66" s="198"/>
      <c r="E66" s="68"/>
      <c r="F66" s="69">
        <f>COUNT(F45:F65)</f>
        <v>1</v>
      </c>
      <c r="G66" s="69"/>
      <c r="H66" s="69">
        <f>COUNT(H44:H65)</f>
        <v>2</v>
      </c>
      <c r="I66" s="69"/>
      <c r="J66" s="69">
        <f>COUNT(J44:J65)</f>
        <v>1</v>
      </c>
      <c r="K66" s="69"/>
      <c r="L66" s="69">
        <f>COUNT(L44:L65)</f>
        <v>2</v>
      </c>
      <c r="M66" s="69"/>
      <c r="N66" s="69">
        <f>COUNT(N44:N65)</f>
        <v>3</v>
      </c>
      <c r="O66" s="69"/>
      <c r="P66" s="69">
        <f>COUNT(P44:P65)</f>
        <v>3</v>
      </c>
      <c r="Q66" s="69"/>
      <c r="R66" s="69">
        <f>COUNT(R44:R65)</f>
        <v>3</v>
      </c>
      <c r="S66" s="69"/>
      <c r="T66" s="69">
        <f>COUNT(T44:T59,R63)</f>
        <v>3</v>
      </c>
      <c r="U66" s="69"/>
      <c r="V66" s="69">
        <f>COUNT(V44:V65)</f>
        <v>4</v>
      </c>
      <c r="W66" s="69"/>
      <c r="X66" s="69">
        <f>COUNT(X44:X65)</f>
        <v>2</v>
      </c>
      <c r="Y66" s="69"/>
      <c r="Z66" s="14">
        <f>SUM(F66,H66,J66,L66,N66,P66,R66,T66)</f>
        <v>18</v>
      </c>
      <c r="AA66" s="13"/>
    </row>
    <row r="67" spans="1:27" ht="25.5" customHeight="1" thickBot="1">
      <c r="A67" s="10"/>
      <c r="B67" s="196" t="s">
        <v>88</v>
      </c>
      <c r="C67" s="213"/>
      <c r="D67" s="214"/>
      <c r="E67" s="67">
        <f>SUM(E44:E65)</f>
        <v>160</v>
      </c>
      <c r="F67" s="67">
        <f>SUM(F45:F65)</f>
        <v>6</v>
      </c>
      <c r="G67" s="67">
        <f aca="true" t="shared" si="9" ref="G67:X67">SUM(G44:G65)</f>
        <v>294</v>
      </c>
      <c r="H67" s="67">
        <f t="shared" si="9"/>
        <v>11</v>
      </c>
      <c r="I67" s="67">
        <f t="shared" si="9"/>
        <v>180</v>
      </c>
      <c r="J67" s="67">
        <f t="shared" si="9"/>
        <v>7</v>
      </c>
      <c r="K67" s="67">
        <f t="shared" si="9"/>
        <v>160</v>
      </c>
      <c r="L67" s="67">
        <f t="shared" si="9"/>
        <v>6</v>
      </c>
      <c r="M67" s="67">
        <f t="shared" si="9"/>
        <v>426</v>
      </c>
      <c r="N67" s="67">
        <f t="shared" si="9"/>
        <v>16</v>
      </c>
      <c r="O67" s="67">
        <f t="shared" si="9"/>
        <v>353</v>
      </c>
      <c r="P67" s="67">
        <f t="shared" si="9"/>
        <v>13</v>
      </c>
      <c r="Q67" s="67">
        <f t="shared" si="9"/>
        <v>428</v>
      </c>
      <c r="R67" s="67">
        <f t="shared" si="9"/>
        <v>16</v>
      </c>
      <c r="S67" s="67">
        <f t="shared" si="9"/>
        <v>427</v>
      </c>
      <c r="T67" s="67">
        <f>SUM(T44:T59)</f>
        <v>10</v>
      </c>
      <c r="U67" s="67">
        <f>SUM(U44:U59)</f>
        <v>640</v>
      </c>
      <c r="V67" s="67">
        <f>SUM(V44:V59)</f>
        <v>24</v>
      </c>
      <c r="W67" s="67">
        <f t="shared" si="9"/>
        <v>400</v>
      </c>
      <c r="X67" s="67">
        <f t="shared" si="9"/>
        <v>15</v>
      </c>
      <c r="Y67" s="66">
        <f>SUM(Y44:Y59,Y63:Y65)</f>
        <v>3308</v>
      </c>
      <c r="Z67" s="66">
        <f>SUM(F67,H67,J67,L67,N67,P67,R67,T67,V67,X67)</f>
        <v>124</v>
      </c>
      <c r="AA67" s="88">
        <f>SUM(Z44:Z59,Z63:Z65)</f>
        <v>124</v>
      </c>
    </row>
    <row r="68" spans="1:27" ht="23.25" customHeight="1" thickBot="1">
      <c r="A68" s="210" t="s">
        <v>89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2"/>
    </row>
    <row r="69" spans="1:27" ht="16.5" thickBot="1">
      <c r="A69" s="16"/>
      <c r="B69" s="209" t="s">
        <v>85</v>
      </c>
      <c r="C69" s="197"/>
      <c r="D69" s="198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>
        <v>80</v>
      </c>
      <c r="T69" s="93">
        <v>3</v>
      </c>
      <c r="U69" s="17"/>
      <c r="V69" s="17"/>
      <c r="W69" s="17">
        <v>240</v>
      </c>
      <c r="X69" s="17">
        <v>9</v>
      </c>
      <c r="Y69" s="17">
        <v>320</v>
      </c>
      <c r="Z69" s="14">
        <v>12</v>
      </c>
      <c r="AA69" s="12"/>
    </row>
    <row r="70" spans="1:27" ht="15.75">
      <c r="A70" s="36"/>
      <c r="B70" s="206" t="s">
        <v>8</v>
      </c>
      <c r="C70" s="207"/>
      <c r="D70" s="20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9"/>
      <c r="U70" s="1"/>
      <c r="V70" s="1"/>
      <c r="W70" s="1"/>
      <c r="X70" s="1"/>
      <c r="Y70" s="1"/>
      <c r="Z70" s="1"/>
      <c r="AA70" s="33"/>
    </row>
    <row r="71" spans="1:27" ht="22.5" customHeight="1">
      <c r="A71" s="37"/>
      <c r="B71" s="215" t="s">
        <v>88</v>
      </c>
      <c r="C71" s="216"/>
      <c r="D71" s="217"/>
      <c r="E71" s="3">
        <f aca="true" t="shared" si="10" ref="E71:Q71">SUM(E19,E41,E67)</f>
        <v>560</v>
      </c>
      <c r="F71" s="3">
        <f t="shared" si="10"/>
        <v>24</v>
      </c>
      <c r="G71" s="3">
        <f t="shared" si="10"/>
        <v>640</v>
      </c>
      <c r="H71" s="3">
        <f t="shared" si="10"/>
        <v>24</v>
      </c>
      <c r="I71" s="3">
        <f t="shared" si="10"/>
        <v>630</v>
      </c>
      <c r="J71" s="3">
        <f t="shared" si="10"/>
        <v>24</v>
      </c>
      <c r="K71" s="3">
        <f t="shared" si="10"/>
        <v>692</v>
      </c>
      <c r="L71" s="3">
        <f t="shared" si="10"/>
        <v>26</v>
      </c>
      <c r="M71" s="3">
        <f t="shared" si="10"/>
        <v>534</v>
      </c>
      <c r="N71" s="3">
        <f t="shared" si="10"/>
        <v>23</v>
      </c>
      <c r="O71" s="3">
        <f t="shared" si="10"/>
        <v>595</v>
      </c>
      <c r="P71" s="3">
        <f t="shared" si="10"/>
        <v>25</v>
      </c>
      <c r="Q71" s="3">
        <f t="shared" si="10"/>
        <v>642</v>
      </c>
      <c r="R71" s="3">
        <f aca="true" t="shared" si="11" ref="R71:X71">SUM(R19,R41,R67+R69)</f>
        <v>24</v>
      </c>
      <c r="S71" s="3">
        <f t="shared" si="11"/>
        <v>747</v>
      </c>
      <c r="T71" s="3">
        <f t="shared" si="11"/>
        <v>22</v>
      </c>
      <c r="U71" s="3">
        <f t="shared" si="11"/>
        <v>640</v>
      </c>
      <c r="V71" s="3">
        <f t="shared" si="11"/>
        <v>24</v>
      </c>
      <c r="W71" s="3">
        <f t="shared" si="11"/>
        <v>640</v>
      </c>
      <c r="X71" s="3">
        <f t="shared" si="11"/>
        <v>24</v>
      </c>
      <c r="Y71" s="3"/>
      <c r="Z71" s="11">
        <f>SUM(F71,H71,J71,L71,N71,P71,R71,T71+V71)+X71</f>
        <v>240</v>
      </c>
      <c r="AA71" s="7"/>
    </row>
    <row r="72" spans="1:27" ht="33.75" customHeight="1" thickBot="1">
      <c r="A72" s="38"/>
      <c r="B72" s="148" t="s">
        <v>82</v>
      </c>
      <c r="C72" s="194"/>
      <c r="D72" s="195"/>
      <c r="E72" s="52"/>
      <c r="F72" s="81">
        <f>SUM(F18,F40,F66)</f>
        <v>5</v>
      </c>
      <c r="G72" s="82"/>
      <c r="H72" s="81">
        <f>SUM(H18,H40,H66)</f>
        <v>5</v>
      </c>
      <c r="I72" s="82"/>
      <c r="J72" s="81">
        <f>SUM(J18,J40,J66)</f>
        <v>5</v>
      </c>
      <c r="K72" s="82"/>
      <c r="L72" s="81">
        <f>SUM(L18,L40,L66)</f>
        <v>6</v>
      </c>
      <c r="M72" s="82"/>
      <c r="N72" s="81">
        <f>SUM(N18,N40,N66)</f>
        <v>5</v>
      </c>
      <c r="O72" s="82"/>
      <c r="P72" s="81">
        <f>SUM(P18,P40,P66)</f>
        <v>6</v>
      </c>
      <c r="Q72" s="82"/>
      <c r="R72" s="81">
        <f>SUM(R18,R40,R66)</f>
        <v>5</v>
      </c>
      <c r="S72" s="82"/>
      <c r="T72" s="82">
        <f>SUM(T18,T40,T66+R69)</f>
        <v>5</v>
      </c>
      <c r="U72" s="82"/>
      <c r="V72" s="82">
        <f>SUM(V18,V40,V66+1)</f>
        <v>5</v>
      </c>
      <c r="W72" s="82"/>
      <c r="X72" s="82">
        <f>SUM(X18,X40,X66+1)</f>
        <v>3</v>
      </c>
      <c r="Y72" s="55">
        <f>SUM(Y19+Y41+Y67+Y69)</f>
        <v>6400</v>
      </c>
      <c r="Z72" s="55">
        <f>SUM(Z19+Z41+Z67+Z69)</f>
        <v>240</v>
      </c>
      <c r="AA72" s="39"/>
    </row>
    <row r="73" spans="1:27" ht="15.75">
      <c r="A73" s="28"/>
      <c r="B73" s="6"/>
      <c r="C73" s="6"/>
      <c r="D73" s="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6"/>
    </row>
    <row r="74" spans="1:27" ht="15.75">
      <c r="A74" s="40"/>
      <c r="B74" s="4" t="s">
        <v>69</v>
      </c>
      <c r="C74" s="4"/>
      <c r="D74" s="4"/>
      <c r="E74" s="40"/>
      <c r="F74" s="40"/>
      <c r="G74" s="40"/>
      <c r="H74" s="40"/>
      <c r="I74" s="40"/>
      <c r="J74" s="40"/>
      <c r="K74" s="40"/>
      <c r="L74" s="40"/>
      <c r="M74" s="28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1"/>
      <c r="AA74" s="4"/>
    </row>
    <row r="75" spans="1:27" ht="15.75">
      <c r="A75" s="40"/>
      <c r="B75" s="4" t="s">
        <v>70</v>
      </c>
      <c r="C75" s="4"/>
      <c r="D75" s="4"/>
      <c r="E75" s="40"/>
      <c r="F75" s="40"/>
      <c r="G75" s="40"/>
      <c r="H75" s="40"/>
      <c r="I75" s="40"/>
      <c r="J75" s="40"/>
      <c r="K75" s="40"/>
      <c r="L75" s="40"/>
      <c r="M75" s="28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1"/>
      <c r="AA75" s="4"/>
    </row>
    <row r="76" spans="1:27" ht="15.75">
      <c r="A76" s="40"/>
      <c r="B76" s="4"/>
      <c r="C76" s="4"/>
      <c r="D76" s="4"/>
      <c r="E76" s="40"/>
      <c r="F76" s="40"/>
      <c r="G76" s="40"/>
      <c r="H76" s="40"/>
      <c r="I76" s="40"/>
      <c r="J76" s="40"/>
      <c r="K76" s="40"/>
      <c r="L76" s="40"/>
      <c r="M76" s="28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1"/>
      <c r="AA76" s="4"/>
    </row>
    <row r="77" spans="1:27" ht="15.75">
      <c r="A77" s="40"/>
      <c r="B77" s="4"/>
      <c r="C77" s="4"/>
      <c r="D77" s="4"/>
      <c r="E77" s="40"/>
      <c r="F77" s="40"/>
      <c r="G77" s="40"/>
      <c r="H77" s="40"/>
      <c r="I77" s="40"/>
      <c r="J77" s="40"/>
      <c r="K77" s="40"/>
      <c r="L77" s="40"/>
      <c r="M77" s="28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1"/>
      <c r="AA77" s="4"/>
    </row>
    <row r="78" spans="1:27" ht="15.75">
      <c r="A78" s="40"/>
      <c r="B78" s="4"/>
      <c r="C78" s="4"/>
      <c r="D78" s="4"/>
      <c r="E78" s="40"/>
      <c r="F78" s="40"/>
      <c r="G78" s="40"/>
      <c r="H78" s="40"/>
      <c r="I78" s="40"/>
      <c r="J78" s="40"/>
      <c r="K78" s="40"/>
      <c r="L78" s="40"/>
      <c r="M78" s="28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1"/>
      <c r="AA78" s="4"/>
    </row>
    <row r="79" spans="1:27" ht="15.75">
      <c r="A79" s="40"/>
      <c r="B79" s="4"/>
      <c r="C79" s="4"/>
      <c r="D79" s="4"/>
      <c r="E79" s="40"/>
      <c r="F79" s="40"/>
      <c r="G79" s="40"/>
      <c r="H79" s="40"/>
      <c r="I79" s="40"/>
      <c r="J79" s="40"/>
      <c r="K79" s="40"/>
      <c r="L79" s="40"/>
      <c r="M79" s="28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1"/>
      <c r="AA79" s="4"/>
    </row>
    <row r="80" spans="1:27" ht="15.75">
      <c r="A80" s="40"/>
      <c r="B80" s="4"/>
      <c r="C80" s="4"/>
      <c r="D80" s="4"/>
      <c r="E80" s="40"/>
      <c r="F80" s="40"/>
      <c r="G80" s="40"/>
      <c r="H80" s="40"/>
      <c r="I80" s="40"/>
      <c r="J80" s="40"/>
      <c r="K80" s="40"/>
      <c r="L80" s="40"/>
      <c r="M80" s="28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1"/>
      <c r="AA80" s="4"/>
    </row>
    <row r="81" spans="1:27" ht="15.75">
      <c r="A81" s="40"/>
      <c r="B81" s="4"/>
      <c r="C81" s="4"/>
      <c r="D81" s="4"/>
      <c r="E81" s="40"/>
      <c r="F81" s="40"/>
      <c r="G81" s="40"/>
      <c r="H81" s="40"/>
      <c r="I81" s="40"/>
      <c r="J81" s="40"/>
      <c r="K81" s="40"/>
      <c r="L81" s="40"/>
      <c r="M81" s="28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1"/>
      <c r="AA81" s="4"/>
    </row>
    <row r="82" spans="1:27" ht="15.75">
      <c r="A82" s="40"/>
      <c r="B82" s="4"/>
      <c r="C82" s="4"/>
      <c r="D82" s="4"/>
      <c r="E82" s="40"/>
      <c r="F82" s="40"/>
      <c r="G82" s="40"/>
      <c r="H82" s="40"/>
      <c r="I82" s="40"/>
      <c r="J82" s="40"/>
      <c r="K82" s="40"/>
      <c r="L82" s="40"/>
      <c r="M82" s="28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1"/>
      <c r="AA82" s="4"/>
    </row>
    <row r="83" spans="1:27" ht="15.75">
      <c r="A83" s="40"/>
      <c r="B83" s="4"/>
      <c r="C83" s="4"/>
      <c r="D83" s="4"/>
      <c r="E83" s="40"/>
      <c r="F83" s="40"/>
      <c r="G83" s="40"/>
      <c r="H83" s="40"/>
      <c r="I83" s="40"/>
      <c r="J83" s="40"/>
      <c r="K83" s="40"/>
      <c r="L83" s="40"/>
      <c r="M83" s="28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1"/>
      <c r="AA83" s="4"/>
    </row>
    <row r="84" spans="1:27" ht="15.75">
      <c r="A84" s="40"/>
      <c r="B84" s="4"/>
      <c r="C84" s="4"/>
      <c r="D84" s="4"/>
      <c r="E84" s="40"/>
      <c r="F84" s="40"/>
      <c r="G84" s="40"/>
      <c r="H84" s="40"/>
      <c r="I84" s="40"/>
      <c r="J84" s="40"/>
      <c r="K84" s="40"/>
      <c r="L84" s="40"/>
      <c r="M84" s="28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1"/>
      <c r="AA84" s="4"/>
    </row>
    <row r="85" spans="1:27" ht="15.75">
      <c r="A85" s="40"/>
      <c r="B85" s="4"/>
      <c r="C85" s="4"/>
      <c r="D85" s="4"/>
      <c r="E85" s="40"/>
      <c r="F85" s="40"/>
      <c r="G85" s="40"/>
      <c r="H85" s="40"/>
      <c r="I85" s="40"/>
      <c r="J85" s="40"/>
      <c r="K85" s="40"/>
      <c r="L85" s="40"/>
      <c r="M85" s="28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1"/>
      <c r="AA85" s="4"/>
    </row>
    <row r="86" spans="1:27" ht="15.75">
      <c r="A86" s="40"/>
      <c r="B86" s="4"/>
      <c r="C86" s="4"/>
      <c r="D86" s="4"/>
      <c r="E86" s="40"/>
      <c r="F86" s="40"/>
      <c r="G86" s="40"/>
      <c r="H86" s="40"/>
      <c r="I86" s="40"/>
      <c r="J86" s="40"/>
      <c r="K86" s="40"/>
      <c r="L86" s="40"/>
      <c r="M86" s="28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"/>
    </row>
    <row r="87" spans="1:27" ht="15.75">
      <c r="A87" s="40"/>
      <c r="B87" s="4"/>
      <c r="C87" s="4"/>
      <c r="D87" s="4"/>
      <c r="E87" s="40"/>
      <c r="F87" s="40"/>
      <c r="G87" s="40"/>
      <c r="H87" s="40"/>
      <c r="I87" s="40"/>
      <c r="J87" s="40"/>
      <c r="K87" s="40"/>
      <c r="L87" s="40"/>
      <c r="M87" s="28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"/>
    </row>
    <row r="88" spans="1:27" ht="15.75">
      <c r="A88" s="40"/>
      <c r="B88" s="4"/>
      <c r="C88" s="4"/>
      <c r="D88" s="4"/>
      <c r="E88" s="40"/>
      <c r="F88" s="40"/>
      <c r="G88" s="40"/>
      <c r="H88" s="40"/>
      <c r="I88" s="40"/>
      <c r="J88" s="40"/>
      <c r="K88" s="40"/>
      <c r="L88" s="40"/>
      <c r="M88" s="28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"/>
    </row>
    <row r="89" spans="1:27" ht="15.75">
      <c r="A89" s="40"/>
      <c r="B89" s="4"/>
      <c r="C89" s="4"/>
      <c r="D89" s="4"/>
      <c r="E89" s="40"/>
      <c r="F89" s="40"/>
      <c r="G89" s="40"/>
      <c r="H89" s="40"/>
      <c r="I89" s="40"/>
      <c r="J89" s="40"/>
      <c r="K89" s="40"/>
      <c r="L89" s="40"/>
      <c r="M89" s="28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1"/>
      <c r="AA89" s="4"/>
    </row>
    <row r="90" spans="1:27" ht="15.75">
      <c r="A90" s="40"/>
      <c r="B90" s="4"/>
      <c r="C90" s="4"/>
      <c r="D90" s="4"/>
      <c r="E90" s="40"/>
      <c r="F90" s="40"/>
      <c r="G90" s="40"/>
      <c r="H90" s="40"/>
      <c r="I90" s="40"/>
      <c r="J90" s="40"/>
      <c r="K90" s="40"/>
      <c r="L90" s="40"/>
      <c r="M90" s="28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1"/>
      <c r="AA90" s="4"/>
    </row>
    <row r="91" spans="1:27" ht="15.75">
      <c r="A91" s="40"/>
      <c r="B91" s="4"/>
      <c r="C91" s="4"/>
      <c r="D91" s="4"/>
      <c r="E91" s="40"/>
      <c r="F91" s="40"/>
      <c r="G91" s="40"/>
      <c r="H91" s="40"/>
      <c r="I91" s="40"/>
      <c r="J91" s="40"/>
      <c r="K91" s="40"/>
      <c r="L91" s="40"/>
      <c r="M91" s="28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1"/>
      <c r="AA91" s="4"/>
    </row>
    <row r="92" spans="1:27" ht="15.75">
      <c r="A92" s="40"/>
      <c r="B92" s="4"/>
      <c r="C92" s="4"/>
      <c r="D92" s="4"/>
      <c r="E92" s="40"/>
      <c r="F92" s="40"/>
      <c r="G92" s="40"/>
      <c r="H92" s="40"/>
      <c r="I92" s="40"/>
      <c r="J92" s="40"/>
      <c r="K92" s="40"/>
      <c r="L92" s="40"/>
      <c r="M92" s="28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1"/>
      <c r="AA92" s="4"/>
    </row>
    <row r="93" spans="1:27" ht="15.75">
      <c r="A93" s="40"/>
      <c r="B93" s="4"/>
      <c r="C93" s="4"/>
      <c r="D93" s="4"/>
      <c r="E93" s="40"/>
      <c r="F93" s="40"/>
      <c r="G93" s="40"/>
      <c r="H93" s="40"/>
      <c r="I93" s="40"/>
      <c r="J93" s="40"/>
      <c r="K93" s="40"/>
      <c r="L93" s="40"/>
      <c r="M93" s="28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1"/>
      <c r="AA93" s="4"/>
    </row>
    <row r="94" spans="1:27" ht="15.75">
      <c r="A94" s="40"/>
      <c r="B94" s="4"/>
      <c r="C94" s="4"/>
      <c r="D94" s="4"/>
      <c r="E94" s="40"/>
      <c r="F94" s="40"/>
      <c r="G94" s="40"/>
      <c r="H94" s="40"/>
      <c r="I94" s="40"/>
      <c r="J94" s="40"/>
      <c r="K94" s="40"/>
      <c r="L94" s="40"/>
      <c r="M94" s="28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1"/>
      <c r="AA94" s="4"/>
    </row>
    <row r="95" spans="1:27" ht="15.75">
      <c r="A95" s="40"/>
      <c r="B95" s="4"/>
      <c r="C95" s="4"/>
      <c r="D95" s="4"/>
      <c r="E95" s="40"/>
      <c r="F95" s="40"/>
      <c r="G95" s="40"/>
      <c r="H95" s="40"/>
      <c r="I95" s="40"/>
      <c r="J95" s="40"/>
      <c r="K95" s="40"/>
      <c r="L95" s="40"/>
      <c r="M95" s="28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1"/>
      <c r="AA95" s="4"/>
    </row>
    <row r="96" spans="1:27" ht="15.75">
      <c r="A96" s="40"/>
      <c r="B96" s="4"/>
      <c r="C96" s="4"/>
      <c r="D96" s="4"/>
      <c r="E96" s="40"/>
      <c r="F96" s="40"/>
      <c r="G96" s="40"/>
      <c r="H96" s="40"/>
      <c r="I96" s="40"/>
      <c r="J96" s="40"/>
      <c r="K96" s="40"/>
      <c r="L96" s="40"/>
      <c r="M96" s="28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1"/>
      <c r="AA96" s="4"/>
    </row>
    <row r="97" spans="1:27" ht="15.75">
      <c r="A97" s="40"/>
      <c r="B97" s="4"/>
      <c r="C97" s="4"/>
      <c r="D97" s="4"/>
      <c r="E97" s="40"/>
      <c r="F97" s="40"/>
      <c r="G97" s="40"/>
      <c r="H97" s="40"/>
      <c r="I97" s="40"/>
      <c r="J97" s="40"/>
      <c r="K97" s="40"/>
      <c r="L97" s="40"/>
      <c r="M97" s="28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1"/>
      <c r="AA97" s="4"/>
    </row>
    <row r="98" spans="1:27" ht="15.75">
      <c r="A98" s="40"/>
      <c r="B98" s="4"/>
      <c r="C98" s="4"/>
      <c r="D98" s="4"/>
      <c r="E98" s="40"/>
      <c r="F98" s="40"/>
      <c r="G98" s="40"/>
      <c r="H98" s="40"/>
      <c r="I98" s="40"/>
      <c r="J98" s="40"/>
      <c r="K98" s="40"/>
      <c r="L98" s="40"/>
      <c r="M98" s="28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1"/>
      <c r="AA98" s="4"/>
    </row>
    <row r="99" spans="1:27" ht="15.75">
      <c r="A99" s="40"/>
      <c r="B99" s="4"/>
      <c r="C99" s="4"/>
      <c r="D99" s="4"/>
      <c r="E99" s="40"/>
      <c r="F99" s="40"/>
      <c r="G99" s="40"/>
      <c r="H99" s="40"/>
      <c r="I99" s="40"/>
      <c r="J99" s="40"/>
      <c r="K99" s="40"/>
      <c r="L99" s="40"/>
      <c r="M99" s="28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1"/>
      <c r="AA99" s="4"/>
    </row>
    <row r="100" spans="1:27" ht="15.75">
      <c r="A100" s="40"/>
      <c r="B100" s="4"/>
      <c r="C100" s="4"/>
      <c r="D100" s="4"/>
      <c r="E100" s="40"/>
      <c r="F100" s="40"/>
      <c r="G100" s="40"/>
      <c r="H100" s="40"/>
      <c r="I100" s="40"/>
      <c r="J100" s="40"/>
      <c r="K100" s="40"/>
      <c r="L100" s="40"/>
      <c r="M100" s="28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1"/>
      <c r="AA100" s="4"/>
    </row>
    <row r="101" spans="1:27" ht="15.75">
      <c r="A101" s="40"/>
      <c r="B101" s="4"/>
      <c r="C101" s="4"/>
      <c r="D101" s="4"/>
      <c r="E101" s="40"/>
      <c r="F101" s="40"/>
      <c r="G101" s="40"/>
      <c r="H101" s="40"/>
      <c r="I101" s="40"/>
      <c r="J101" s="40"/>
      <c r="K101" s="40"/>
      <c r="L101" s="40"/>
      <c r="M101" s="28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1"/>
      <c r="AA101" s="4"/>
    </row>
    <row r="102" spans="1:27" ht="15.75">
      <c r="A102" s="40"/>
      <c r="B102" s="4"/>
      <c r="C102" s="4"/>
      <c r="D102" s="4"/>
      <c r="E102" s="40"/>
      <c r="F102" s="40"/>
      <c r="G102" s="40"/>
      <c r="H102" s="40"/>
      <c r="I102" s="40"/>
      <c r="J102" s="40"/>
      <c r="K102" s="40"/>
      <c r="L102" s="40"/>
      <c r="M102" s="28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1"/>
      <c r="AA102" s="4"/>
    </row>
    <row r="103" spans="1:27" ht="15.75">
      <c r="A103" s="40"/>
      <c r="B103" s="4"/>
      <c r="C103" s="4"/>
      <c r="D103" s="4"/>
      <c r="E103" s="40"/>
      <c r="F103" s="40"/>
      <c r="G103" s="40"/>
      <c r="H103" s="40"/>
      <c r="I103" s="40"/>
      <c r="J103" s="40"/>
      <c r="K103" s="40"/>
      <c r="L103" s="40"/>
      <c r="M103" s="28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1"/>
      <c r="AA103" s="4"/>
    </row>
    <row r="104" spans="1:27" ht="15.75">
      <c r="A104" s="40"/>
      <c r="B104" s="4"/>
      <c r="C104" s="4"/>
      <c r="D104" s="4"/>
      <c r="E104" s="40"/>
      <c r="F104" s="40"/>
      <c r="G104" s="40"/>
      <c r="H104" s="40"/>
      <c r="I104" s="40"/>
      <c r="J104" s="40"/>
      <c r="K104" s="40"/>
      <c r="L104" s="40"/>
      <c r="M104" s="28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1"/>
      <c r="AA104" s="4"/>
    </row>
    <row r="105" spans="1:27" ht="15.75">
      <c r="A105" s="40"/>
      <c r="B105" s="4"/>
      <c r="C105" s="4"/>
      <c r="D105" s="4"/>
      <c r="E105" s="40"/>
      <c r="F105" s="40"/>
      <c r="G105" s="40"/>
      <c r="H105" s="40"/>
      <c r="I105" s="40"/>
      <c r="J105" s="40"/>
      <c r="K105" s="40"/>
      <c r="L105" s="40"/>
      <c r="M105" s="28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1"/>
      <c r="AA105" s="4"/>
    </row>
    <row r="106" spans="1:27" ht="15.75">
      <c r="A106" s="40"/>
      <c r="B106" s="4"/>
      <c r="C106" s="4"/>
      <c r="D106" s="4"/>
      <c r="E106" s="40"/>
      <c r="F106" s="40"/>
      <c r="G106" s="40"/>
      <c r="H106" s="40"/>
      <c r="I106" s="40"/>
      <c r="J106" s="40"/>
      <c r="K106" s="40"/>
      <c r="L106" s="40"/>
      <c r="M106" s="28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1"/>
      <c r="AA106" s="4"/>
    </row>
    <row r="107" spans="1:27" ht="15.75">
      <c r="A107" s="40"/>
      <c r="B107" s="4"/>
      <c r="C107" s="4"/>
      <c r="D107" s="4"/>
      <c r="E107" s="40"/>
      <c r="F107" s="40"/>
      <c r="G107" s="40"/>
      <c r="H107" s="40"/>
      <c r="I107" s="40"/>
      <c r="J107" s="40"/>
      <c r="K107" s="40"/>
      <c r="L107" s="40"/>
      <c r="M107" s="28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1"/>
      <c r="AA107" s="4"/>
    </row>
    <row r="108" spans="1:27" ht="15.75">
      <c r="A108" s="40"/>
      <c r="B108" s="4"/>
      <c r="C108" s="4"/>
      <c r="D108" s="4"/>
      <c r="E108" s="40"/>
      <c r="F108" s="40"/>
      <c r="G108" s="40"/>
      <c r="H108" s="40"/>
      <c r="I108" s="40"/>
      <c r="J108" s="40"/>
      <c r="K108" s="40"/>
      <c r="L108" s="40"/>
      <c r="M108" s="28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1"/>
      <c r="AA108" s="4"/>
    </row>
    <row r="109" spans="1:27" ht="15.75">
      <c r="A109" s="40"/>
      <c r="B109" s="4"/>
      <c r="C109" s="4"/>
      <c r="D109" s="4"/>
      <c r="E109" s="40"/>
      <c r="F109" s="40"/>
      <c r="G109" s="40"/>
      <c r="H109" s="40"/>
      <c r="I109" s="40"/>
      <c r="J109" s="40"/>
      <c r="K109" s="40"/>
      <c r="L109" s="40"/>
      <c r="M109" s="28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1"/>
      <c r="AA109" s="4"/>
    </row>
    <row r="110" spans="1:27" ht="15.75">
      <c r="A110" s="40"/>
      <c r="B110" s="4"/>
      <c r="C110" s="4"/>
      <c r="D110" s="4"/>
      <c r="E110" s="40"/>
      <c r="F110" s="40"/>
      <c r="G110" s="40"/>
      <c r="H110" s="40"/>
      <c r="I110" s="40"/>
      <c r="J110" s="40"/>
      <c r="K110" s="40"/>
      <c r="L110" s="40"/>
      <c r="M110" s="28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  <c r="AA110" s="4"/>
    </row>
    <row r="111" spans="1:27" ht="15.75">
      <c r="A111" s="40"/>
      <c r="B111" s="4"/>
      <c r="C111" s="4"/>
      <c r="D111" s="4"/>
      <c r="E111" s="40"/>
      <c r="F111" s="40"/>
      <c r="G111" s="40"/>
      <c r="H111" s="40"/>
      <c r="I111" s="40"/>
      <c r="J111" s="40"/>
      <c r="K111" s="40"/>
      <c r="L111" s="40"/>
      <c r="M111" s="28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1"/>
      <c r="AA111" s="4"/>
    </row>
    <row r="112" spans="1:27" ht="15.75">
      <c r="A112" s="40"/>
      <c r="B112" s="4"/>
      <c r="C112" s="4"/>
      <c r="D112" s="4"/>
      <c r="E112" s="40"/>
      <c r="F112" s="40"/>
      <c r="G112" s="40"/>
      <c r="H112" s="40"/>
      <c r="I112" s="40"/>
      <c r="J112" s="40"/>
      <c r="K112" s="40"/>
      <c r="L112" s="40"/>
      <c r="M112" s="28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1"/>
      <c r="AA112" s="4"/>
    </row>
    <row r="113" spans="1:27" ht="15.75">
      <c r="A113" s="40"/>
      <c r="B113" s="4"/>
      <c r="C113" s="4"/>
      <c r="D113" s="4"/>
      <c r="E113" s="40"/>
      <c r="F113" s="40"/>
      <c r="G113" s="40"/>
      <c r="H113" s="40"/>
      <c r="I113" s="40"/>
      <c r="J113" s="40"/>
      <c r="K113" s="40"/>
      <c r="L113" s="40"/>
      <c r="M113" s="28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1"/>
      <c r="AA113" s="4"/>
    </row>
    <row r="114" spans="1:27" ht="15.75">
      <c r="A114" s="40"/>
      <c r="B114" s="4"/>
      <c r="C114" s="4"/>
      <c r="D114" s="4"/>
      <c r="E114" s="40"/>
      <c r="F114" s="40"/>
      <c r="G114" s="40"/>
      <c r="H114" s="40"/>
      <c r="I114" s="40"/>
      <c r="J114" s="40"/>
      <c r="K114" s="40"/>
      <c r="L114" s="40"/>
      <c r="M114" s="28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1"/>
      <c r="AA114" s="4"/>
    </row>
    <row r="115" spans="1:27" ht="15.75">
      <c r="A115" s="40"/>
      <c r="B115" s="4"/>
      <c r="C115" s="4"/>
      <c r="D115" s="4"/>
      <c r="E115" s="40"/>
      <c r="F115" s="40"/>
      <c r="G115" s="40"/>
      <c r="H115" s="40"/>
      <c r="I115" s="40"/>
      <c r="J115" s="40"/>
      <c r="K115" s="40"/>
      <c r="L115" s="40"/>
      <c r="M115" s="28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1"/>
      <c r="AA115" s="4"/>
    </row>
    <row r="116" spans="1:27" ht="15.75">
      <c r="A116" s="40"/>
      <c r="B116" s="4"/>
      <c r="C116" s="4"/>
      <c r="D116" s="4"/>
      <c r="E116" s="40"/>
      <c r="F116" s="40"/>
      <c r="G116" s="40"/>
      <c r="H116" s="40"/>
      <c r="I116" s="40"/>
      <c r="J116" s="40"/>
      <c r="K116" s="40"/>
      <c r="L116" s="40"/>
      <c r="M116" s="28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1"/>
      <c r="AA116" s="4"/>
    </row>
    <row r="117" spans="1:27" ht="15.75">
      <c r="A117" s="40"/>
      <c r="B117" s="4"/>
      <c r="C117" s="4"/>
      <c r="D117" s="4"/>
      <c r="E117" s="40"/>
      <c r="F117" s="40"/>
      <c r="G117" s="40"/>
      <c r="H117" s="40"/>
      <c r="I117" s="40"/>
      <c r="J117" s="40"/>
      <c r="K117" s="40"/>
      <c r="L117" s="40"/>
      <c r="M117" s="28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1"/>
      <c r="AA117" s="4"/>
    </row>
    <row r="118" spans="1:27" ht="15.75">
      <c r="A118" s="40"/>
      <c r="B118" s="4"/>
      <c r="C118" s="4"/>
      <c r="D118" s="4"/>
      <c r="E118" s="40"/>
      <c r="F118" s="40"/>
      <c r="G118" s="40"/>
      <c r="H118" s="40"/>
      <c r="I118" s="40"/>
      <c r="J118" s="40"/>
      <c r="K118" s="40"/>
      <c r="L118" s="40"/>
      <c r="M118" s="28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1"/>
      <c r="AA118" s="4"/>
    </row>
    <row r="119" spans="1:27" ht="15.75">
      <c r="A119" s="40"/>
      <c r="B119" s="4"/>
      <c r="C119" s="4"/>
      <c r="D119" s="4"/>
      <c r="E119" s="40"/>
      <c r="F119" s="40"/>
      <c r="G119" s="40"/>
      <c r="H119" s="40"/>
      <c r="I119" s="40"/>
      <c r="J119" s="40"/>
      <c r="K119" s="40"/>
      <c r="L119" s="40"/>
      <c r="M119" s="28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1"/>
      <c r="AA119" s="4"/>
    </row>
    <row r="120" spans="1:27" ht="15.75">
      <c r="A120" s="40"/>
      <c r="B120" s="4"/>
      <c r="C120" s="4"/>
      <c r="D120" s="4"/>
      <c r="E120" s="40"/>
      <c r="F120" s="40"/>
      <c r="G120" s="40"/>
      <c r="H120" s="40"/>
      <c r="I120" s="40"/>
      <c r="J120" s="40"/>
      <c r="K120" s="40"/>
      <c r="L120" s="40"/>
      <c r="M120" s="28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1"/>
      <c r="AA120" s="4"/>
    </row>
    <row r="121" spans="1:27" ht="15.75">
      <c r="A121" s="40"/>
      <c r="B121" s="4"/>
      <c r="C121" s="4"/>
      <c r="D121" s="4"/>
      <c r="E121" s="40"/>
      <c r="F121" s="40"/>
      <c r="G121" s="40"/>
      <c r="H121" s="40"/>
      <c r="I121" s="40"/>
      <c r="J121" s="40"/>
      <c r="K121" s="40"/>
      <c r="L121" s="40"/>
      <c r="M121" s="28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1"/>
      <c r="AA121" s="4"/>
    </row>
    <row r="122" spans="1:27" ht="15.75">
      <c r="A122" s="40"/>
      <c r="B122" s="4"/>
      <c r="C122" s="4"/>
      <c r="D122" s="4"/>
      <c r="E122" s="40"/>
      <c r="F122" s="40"/>
      <c r="G122" s="40"/>
      <c r="H122" s="40"/>
      <c r="I122" s="40"/>
      <c r="J122" s="40"/>
      <c r="K122" s="40"/>
      <c r="L122" s="40"/>
      <c r="M122" s="28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1"/>
      <c r="AA122" s="4"/>
    </row>
    <row r="123" spans="1:27" ht="15.75">
      <c r="A123" s="40"/>
      <c r="B123" s="4"/>
      <c r="C123" s="4"/>
      <c r="D123" s="4"/>
      <c r="E123" s="40"/>
      <c r="F123" s="40"/>
      <c r="G123" s="40"/>
      <c r="H123" s="40"/>
      <c r="I123" s="40"/>
      <c r="J123" s="40"/>
      <c r="K123" s="40"/>
      <c r="L123" s="40"/>
      <c r="M123" s="28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1"/>
      <c r="AA123" s="4"/>
    </row>
    <row r="124" spans="1:27" ht="15.75">
      <c r="A124" s="40"/>
      <c r="B124" s="4"/>
      <c r="C124" s="4"/>
      <c r="D124" s="4"/>
      <c r="E124" s="40"/>
      <c r="F124" s="40"/>
      <c r="G124" s="40"/>
      <c r="H124" s="40"/>
      <c r="I124" s="40"/>
      <c r="J124" s="40"/>
      <c r="K124" s="40"/>
      <c r="L124" s="40"/>
      <c r="M124" s="28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1"/>
      <c r="AA124" s="4"/>
    </row>
    <row r="125" spans="1:27" ht="15.75">
      <c r="A125" s="40"/>
      <c r="B125" s="4"/>
      <c r="C125" s="4"/>
      <c r="D125" s="4"/>
      <c r="E125" s="40"/>
      <c r="F125" s="40"/>
      <c r="G125" s="40"/>
      <c r="H125" s="40"/>
      <c r="I125" s="40"/>
      <c r="J125" s="40"/>
      <c r="K125" s="40"/>
      <c r="L125" s="40"/>
      <c r="M125" s="28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1"/>
      <c r="AA125" s="4"/>
    </row>
    <row r="126" spans="1:27" ht="15.75">
      <c r="A126" s="40"/>
      <c r="B126" s="4"/>
      <c r="C126" s="4"/>
      <c r="D126" s="4"/>
      <c r="E126" s="40"/>
      <c r="F126" s="40"/>
      <c r="G126" s="40"/>
      <c r="H126" s="40"/>
      <c r="I126" s="40"/>
      <c r="J126" s="40"/>
      <c r="K126" s="40"/>
      <c r="L126" s="40"/>
      <c r="M126" s="28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1"/>
      <c r="AA126" s="4"/>
    </row>
    <row r="127" spans="1:27" ht="15.75">
      <c r="A127" s="40"/>
      <c r="B127" s="4"/>
      <c r="C127" s="4"/>
      <c r="D127" s="4"/>
      <c r="E127" s="40"/>
      <c r="F127" s="40"/>
      <c r="G127" s="40"/>
      <c r="H127" s="40"/>
      <c r="I127" s="40"/>
      <c r="J127" s="40"/>
      <c r="K127" s="40"/>
      <c r="L127" s="40"/>
      <c r="M127" s="28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1"/>
      <c r="AA127" s="4"/>
    </row>
    <row r="128" spans="1:27" ht="15.75">
      <c r="A128" s="40"/>
      <c r="B128" s="4"/>
      <c r="C128" s="4"/>
      <c r="D128" s="4"/>
      <c r="E128" s="40"/>
      <c r="F128" s="40"/>
      <c r="G128" s="40"/>
      <c r="H128" s="40"/>
      <c r="I128" s="40"/>
      <c r="J128" s="40"/>
      <c r="K128" s="40"/>
      <c r="L128" s="40"/>
      <c r="M128" s="28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1"/>
      <c r="AA128" s="4"/>
    </row>
    <row r="129" spans="1:27" ht="15.75">
      <c r="A129" s="40"/>
      <c r="B129" s="4"/>
      <c r="C129" s="4"/>
      <c r="D129" s="4"/>
      <c r="E129" s="40"/>
      <c r="F129" s="40"/>
      <c r="G129" s="40"/>
      <c r="H129" s="40"/>
      <c r="I129" s="40"/>
      <c r="J129" s="40"/>
      <c r="K129" s="40"/>
      <c r="L129" s="40"/>
      <c r="M129" s="28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1"/>
      <c r="AA129" s="4"/>
    </row>
    <row r="130" spans="1:27" ht="15.75">
      <c r="A130" s="40"/>
      <c r="B130" s="4"/>
      <c r="C130" s="4"/>
      <c r="D130" s="4"/>
      <c r="E130" s="40"/>
      <c r="F130" s="40"/>
      <c r="G130" s="40"/>
      <c r="H130" s="40"/>
      <c r="I130" s="40"/>
      <c r="J130" s="40"/>
      <c r="K130" s="40"/>
      <c r="L130" s="40"/>
      <c r="M130" s="28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1"/>
      <c r="AA130" s="4"/>
    </row>
    <row r="131" spans="1:27" ht="15.75">
      <c r="A131" s="40"/>
      <c r="B131" s="4"/>
      <c r="C131" s="4"/>
      <c r="D131" s="4"/>
      <c r="E131" s="40"/>
      <c r="F131" s="40"/>
      <c r="G131" s="40"/>
      <c r="H131" s="40"/>
      <c r="I131" s="40"/>
      <c r="J131" s="40"/>
      <c r="K131" s="40"/>
      <c r="L131" s="40"/>
      <c r="M131" s="28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1"/>
      <c r="AA131" s="4"/>
    </row>
    <row r="132" spans="1:27" ht="15.75">
      <c r="A132" s="40"/>
      <c r="B132" s="4"/>
      <c r="C132" s="4"/>
      <c r="D132" s="4"/>
      <c r="E132" s="40"/>
      <c r="F132" s="40"/>
      <c r="G132" s="40"/>
      <c r="H132" s="40"/>
      <c r="I132" s="40"/>
      <c r="J132" s="40"/>
      <c r="K132" s="40"/>
      <c r="L132" s="40"/>
      <c r="M132" s="28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1"/>
      <c r="AA132" s="4"/>
    </row>
    <row r="133" spans="1:27" ht="15.75">
      <c r="A133" s="40"/>
      <c r="B133" s="4"/>
      <c r="C133" s="4"/>
      <c r="D133" s="4"/>
      <c r="E133" s="40"/>
      <c r="F133" s="40"/>
      <c r="G133" s="40"/>
      <c r="H133" s="40"/>
      <c r="I133" s="40"/>
      <c r="J133" s="40"/>
      <c r="K133" s="40"/>
      <c r="L133" s="40"/>
      <c r="M133" s="28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1"/>
      <c r="AA133" s="4"/>
    </row>
    <row r="134" spans="1:27" ht="15.75">
      <c r="A134" s="40"/>
      <c r="B134" s="4"/>
      <c r="C134" s="4"/>
      <c r="D134" s="4"/>
      <c r="E134" s="40"/>
      <c r="F134" s="40"/>
      <c r="G134" s="40"/>
      <c r="H134" s="40"/>
      <c r="I134" s="40"/>
      <c r="J134" s="40"/>
      <c r="K134" s="40"/>
      <c r="L134" s="40"/>
      <c r="M134" s="28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1"/>
      <c r="AA134" s="4"/>
    </row>
    <row r="135" spans="1:27" ht="15.75">
      <c r="A135" s="40"/>
      <c r="B135" s="4"/>
      <c r="C135" s="4"/>
      <c r="D135" s="4"/>
      <c r="E135" s="40"/>
      <c r="F135" s="40"/>
      <c r="G135" s="40"/>
      <c r="H135" s="40"/>
      <c r="I135" s="40"/>
      <c r="J135" s="40"/>
      <c r="K135" s="40"/>
      <c r="L135" s="40"/>
      <c r="M135" s="28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1"/>
      <c r="AA135" s="4"/>
    </row>
    <row r="136" spans="1:27" ht="15.75">
      <c r="A136" s="40"/>
      <c r="B136" s="4"/>
      <c r="C136" s="4"/>
      <c r="D136" s="4"/>
      <c r="E136" s="40"/>
      <c r="F136" s="40"/>
      <c r="G136" s="40"/>
      <c r="H136" s="40"/>
      <c r="I136" s="40"/>
      <c r="J136" s="40"/>
      <c r="K136" s="40"/>
      <c r="L136" s="40"/>
      <c r="M136" s="28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1"/>
      <c r="AA136" s="4"/>
    </row>
    <row r="137" spans="1:27" ht="15.75">
      <c r="A137" s="40"/>
      <c r="B137" s="4"/>
      <c r="C137" s="4"/>
      <c r="D137" s="4"/>
      <c r="E137" s="40"/>
      <c r="F137" s="40"/>
      <c r="G137" s="40"/>
      <c r="H137" s="40"/>
      <c r="I137" s="40"/>
      <c r="J137" s="40"/>
      <c r="K137" s="40"/>
      <c r="L137" s="40"/>
      <c r="M137" s="28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1"/>
      <c r="AA137" s="4"/>
    </row>
    <row r="138" spans="1:27" ht="15.75">
      <c r="A138" s="40"/>
      <c r="B138" s="4"/>
      <c r="C138" s="4"/>
      <c r="D138" s="4"/>
      <c r="E138" s="40"/>
      <c r="F138" s="40"/>
      <c r="G138" s="40"/>
      <c r="H138" s="40"/>
      <c r="I138" s="40"/>
      <c r="J138" s="40"/>
      <c r="K138" s="40"/>
      <c r="L138" s="40"/>
      <c r="M138" s="28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1"/>
      <c r="AA138" s="4"/>
    </row>
    <row r="139" spans="1:27" ht="15.75">
      <c r="A139" s="40"/>
      <c r="B139" s="4"/>
      <c r="C139" s="4"/>
      <c r="D139" s="4"/>
      <c r="E139" s="40"/>
      <c r="F139" s="40"/>
      <c r="G139" s="40"/>
      <c r="H139" s="40"/>
      <c r="I139" s="40"/>
      <c r="J139" s="40"/>
      <c r="K139" s="40"/>
      <c r="L139" s="40"/>
      <c r="M139" s="28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1"/>
      <c r="AA139" s="4"/>
    </row>
    <row r="140" spans="1:27" ht="15.75">
      <c r="A140" s="40"/>
      <c r="B140" s="4"/>
      <c r="C140" s="4"/>
      <c r="D140" s="4"/>
      <c r="E140" s="40"/>
      <c r="F140" s="40"/>
      <c r="G140" s="40"/>
      <c r="H140" s="40"/>
      <c r="I140" s="40"/>
      <c r="J140" s="40"/>
      <c r="K140" s="40"/>
      <c r="L140" s="40"/>
      <c r="M140" s="28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1"/>
      <c r="AA140" s="4"/>
    </row>
    <row r="141" spans="1:27" ht="15.75">
      <c r="A141" s="40"/>
      <c r="B141" s="4"/>
      <c r="C141" s="4"/>
      <c r="D141" s="4"/>
      <c r="E141" s="40"/>
      <c r="F141" s="40"/>
      <c r="G141" s="40"/>
      <c r="H141" s="40"/>
      <c r="I141" s="40"/>
      <c r="J141" s="40"/>
      <c r="K141" s="40"/>
      <c r="L141" s="40"/>
      <c r="M141" s="28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1"/>
      <c r="AA141" s="4"/>
    </row>
    <row r="142" spans="1:27" ht="15.75">
      <c r="A142" s="40"/>
      <c r="B142" s="4"/>
      <c r="C142" s="4"/>
      <c r="D142" s="4"/>
      <c r="E142" s="40"/>
      <c r="F142" s="40"/>
      <c r="G142" s="40"/>
      <c r="H142" s="40"/>
      <c r="I142" s="40"/>
      <c r="J142" s="40"/>
      <c r="K142" s="40"/>
      <c r="L142" s="40"/>
      <c r="M142" s="28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1"/>
      <c r="AA142" s="4"/>
    </row>
    <row r="143" spans="1:27" ht="15.75">
      <c r="A143" s="40"/>
      <c r="B143" s="4"/>
      <c r="C143" s="4"/>
      <c r="D143" s="4"/>
      <c r="E143" s="40"/>
      <c r="F143" s="40"/>
      <c r="G143" s="40"/>
      <c r="H143" s="40"/>
      <c r="I143" s="40"/>
      <c r="J143" s="40"/>
      <c r="K143" s="40"/>
      <c r="L143" s="40"/>
      <c r="M143" s="28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1"/>
      <c r="AA143" s="4"/>
    </row>
    <row r="144" spans="1:27" ht="15.75">
      <c r="A144" s="40"/>
      <c r="B144" s="4"/>
      <c r="C144" s="4"/>
      <c r="D144" s="4"/>
      <c r="E144" s="40"/>
      <c r="F144" s="40"/>
      <c r="G144" s="40"/>
      <c r="H144" s="40"/>
      <c r="I144" s="40"/>
      <c r="J144" s="40"/>
      <c r="K144" s="40"/>
      <c r="L144" s="40"/>
      <c r="M144" s="28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1"/>
      <c r="AA144" s="4"/>
    </row>
    <row r="145" spans="1:27" ht="15.75">
      <c r="A145" s="40"/>
      <c r="B145" s="4"/>
      <c r="C145" s="4"/>
      <c r="D145" s="4"/>
      <c r="E145" s="40"/>
      <c r="F145" s="40"/>
      <c r="G145" s="40"/>
      <c r="H145" s="40"/>
      <c r="I145" s="40"/>
      <c r="J145" s="40"/>
      <c r="K145" s="40"/>
      <c r="L145" s="40"/>
      <c r="M145" s="28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1"/>
      <c r="AA145" s="4"/>
    </row>
    <row r="146" spans="1:27" ht="15.75">
      <c r="A146" s="40"/>
      <c r="B146" s="4"/>
      <c r="C146" s="4"/>
      <c r="D146" s="4"/>
      <c r="E146" s="40"/>
      <c r="F146" s="40"/>
      <c r="G146" s="40"/>
      <c r="H146" s="40"/>
      <c r="I146" s="40"/>
      <c r="J146" s="40"/>
      <c r="K146" s="40"/>
      <c r="L146" s="40"/>
      <c r="M146" s="28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1"/>
      <c r="AA146" s="4"/>
    </row>
    <row r="147" spans="1:27" ht="15.75">
      <c r="A147" s="40"/>
      <c r="B147" s="4"/>
      <c r="C147" s="4"/>
      <c r="D147" s="4"/>
      <c r="E147" s="40"/>
      <c r="F147" s="40"/>
      <c r="G147" s="40"/>
      <c r="H147" s="40"/>
      <c r="I147" s="40"/>
      <c r="J147" s="40"/>
      <c r="K147" s="40"/>
      <c r="L147" s="40"/>
      <c r="M147" s="28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  <c r="AA147" s="4"/>
    </row>
    <row r="148" spans="1:27" ht="15.75">
      <c r="A148" s="40"/>
      <c r="B148" s="4"/>
      <c r="C148" s="4"/>
      <c r="D148" s="4"/>
      <c r="E148" s="40"/>
      <c r="F148" s="40"/>
      <c r="G148" s="40"/>
      <c r="H148" s="40"/>
      <c r="I148" s="40"/>
      <c r="J148" s="40"/>
      <c r="K148" s="40"/>
      <c r="L148" s="40"/>
      <c r="M148" s="28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1"/>
      <c r="AA148" s="4"/>
    </row>
    <row r="149" spans="1:27" ht="15.75">
      <c r="A149" s="40"/>
      <c r="B149" s="4"/>
      <c r="C149" s="4"/>
      <c r="D149" s="4"/>
      <c r="E149" s="40"/>
      <c r="F149" s="40"/>
      <c r="G149" s="40"/>
      <c r="H149" s="40"/>
      <c r="I149" s="40"/>
      <c r="J149" s="40"/>
      <c r="K149" s="40"/>
      <c r="L149" s="40"/>
      <c r="M149" s="28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1"/>
      <c r="AA149" s="4"/>
    </row>
    <row r="150" spans="1:27" ht="15.75">
      <c r="A150" s="40"/>
      <c r="B150" s="4"/>
      <c r="C150" s="4"/>
      <c r="D150" s="4"/>
      <c r="E150" s="40"/>
      <c r="F150" s="40"/>
      <c r="G150" s="40"/>
      <c r="H150" s="40"/>
      <c r="I150" s="40"/>
      <c r="J150" s="40"/>
      <c r="K150" s="40"/>
      <c r="L150" s="40"/>
      <c r="M150" s="28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1"/>
      <c r="AA150" s="4"/>
    </row>
    <row r="151" spans="1:27" ht="15.75">
      <c r="A151" s="40"/>
      <c r="B151" s="4"/>
      <c r="C151" s="4"/>
      <c r="D151" s="4"/>
      <c r="E151" s="40"/>
      <c r="F151" s="40"/>
      <c r="G151" s="40"/>
      <c r="H151" s="40"/>
      <c r="I151" s="40"/>
      <c r="J151" s="40"/>
      <c r="K151" s="40"/>
      <c r="L151" s="40"/>
      <c r="M151" s="28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1"/>
      <c r="AA151" s="4"/>
    </row>
    <row r="152" spans="1:27" ht="15.75">
      <c r="A152" s="40"/>
      <c r="B152" s="4"/>
      <c r="C152" s="4"/>
      <c r="D152" s="4"/>
      <c r="E152" s="40"/>
      <c r="F152" s="40"/>
      <c r="G152" s="40"/>
      <c r="H152" s="40"/>
      <c r="I152" s="40"/>
      <c r="J152" s="40"/>
      <c r="K152" s="40"/>
      <c r="L152" s="40"/>
      <c r="M152" s="28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1"/>
      <c r="AA152" s="4"/>
    </row>
    <row r="153" spans="1:27" ht="15.75">
      <c r="A153" s="40"/>
      <c r="B153" s="4"/>
      <c r="C153" s="4"/>
      <c r="D153" s="4"/>
      <c r="E153" s="40"/>
      <c r="F153" s="40"/>
      <c r="G153" s="40"/>
      <c r="H153" s="40"/>
      <c r="I153" s="40"/>
      <c r="J153" s="40"/>
      <c r="K153" s="40"/>
      <c r="L153" s="40"/>
      <c r="M153" s="28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1"/>
      <c r="AA153" s="4"/>
    </row>
    <row r="154" spans="1:27" ht="15.75">
      <c r="A154" s="40"/>
      <c r="B154" s="4"/>
      <c r="C154" s="4"/>
      <c r="D154" s="4"/>
      <c r="E154" s="40"/>
      <c r="F154" s="40"/>
      <c r="G154" s="40"/>
      <c r="H154" s="40"/>
      <c r="I154" s="40"/>
      <c r="J154" s="40"/>
      <c r="K154" s="40"/>
      <c r="L154" s="40"/>
      <c r="M154" s="28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1"/>
      <c r="AA154" s="4"/>
    </row>
    <row r="155" spans="1:27" ht="15.75">
      <c r="A155" s="40"/>
      <c r="B155" s="4"/>
      <c r="C155" s="4"/>
      <c r="D155" s="4"/>
      <c r="E155" s="40"/>
      <c r="F155" s="40"/>
      <c r="G155" s="40"/>
      <c r="H155" s="40"/>
      <c r="I155" s="40"/>
      <c r="J155" s="40"/>
      <c r="K155" s="40"/>
      <c r="L155" s="40"/>
      <c r="M155" s="28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1"/>
      <c r="AA155" s="4"/>
    </row>
    <row r="156" spans="1:27" ht="15.75">
      <c r="A156" s="40"/>
      <c r="B156" s="4"/>
      <c r="C156" s="4"/>
      <c r="D156" s="4"/>
      <c r="E156" s="40"/>
      <c r="F156" s="40"/>
      <c r="G156" s="40"/>
      <c r="H156" s="40"/>
      <c r="I156" s="40"/>
      <c r="J156" s="40"/>
      <c r="K156" s="40"/>
      <c r="L156" s="40"/>
      <c r="M156" s="28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1"/>
      <c r="AA156" s="4"/>
    </row>
    <row r="157" spans="1:27" ht="15.75">
      <c r="A157" s="40"/>
      <c r="B157" s="4"/>
      <c r="C157" s="4"/>
      <c r="D157" s="4"/>
      <c r="E157" s="40"/>
      <c r="F157" s="40"/>
      <c r="G157" s="40"/>
      <c r="H157" s="40"/>
      <c r="I157" s="40"/>
      <c r="J157" s="40"/>
      <c r="K157" s="40"/>
      <c r="L157" s="40"/>
      <c r="M157" s="28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1"/>
      <c r="AA157" s="4"/>
    </row>
    <row r="158" spans="1:27" ht="15.75">
      <c r="A158" s="40"/>
      <c r="B158" s="4"/>
      <c r="C158" s="4"/>
      <c r="D158" s="4"/>
      <c r="E158" s="40"/>
      <c r="F158" s="40"/>
      <c r="G158" s="40"/>
      <c r="H158" s="40"/>
      <c r="I158" s="40"/>
      <c r="J158" s="40"/>
      <c r="K158" s="40"/>
      <c r="L158" s="40"/>
      <c r="M158" s="28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1"/>
      <c r="AA158" s="4"/>
    </row>
    <row r="159" spans="1:27" ht="15.75">
      <c r="A159" s="40"/>
      <c r="B159" s="4"/>
      <c r="C159" s="4"/>
      <c r="D159" s="4"/>
      <c r="E159" s="40"/>
      <c r="F159" s="40"/>
      <c r="G159" s="40"/>
      <c r="H159" s="40"/>
      <c r="I159" s="40"/>
      <c r="J159" s="40"/>
      <c r="K159" s="40"/>
      <c r="L159" s="40"/>
      <c r="M159" s="28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1"/>
      <c r="AA159" s="4"/>
    </row>
    <row r="160" spans="1:27" ht="15.75">
      <c r="A160" s="40"/>
      <c r="B160" s="4"/>
      <c r="C160" s="4"/>
      <c r="D160" s="4"/>
      <c r="E160" s="40"/>
      <c r="F160" s="40"/>
      <c r="G160" s="40"/>
      <c r="H160" s="40"/>
      <c r="I160" s="40"/>
      <c r="J160" s="40"/>
      <c r="K160" s="40"/>
      <c r="L160" s="40"/>
      <c r="M160" s="28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1"/>
      <c r="AA160" s="4"/>
    </row>
    <row r="161" spans="1:27" ht="15.75">
      <c r="A161" s="40"/>
      <c r="B161" s="4"/>
      <c r="C161" s="4"/>
      <c r="D161" s="4"/>
      <c r="E161" s="40"/>
      <c r="F161" s="40"/>
      <c r="G161" s="40"/>
      <c r="H161" s="40"/>
      <c r="I161" s="40"/>
      <c r="J161" s="40"/>
      <c r="K161" s="40"/>
      <c r="L161" s="40"/>
      <c r="M161" s="28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1"/>
      <c r="AA161" s="4"/>
    </row>
    <row r="162" spans="1:27" ht="15.75">
      <c r="A162" s="40"/>
      <c r="B162" s="4"/>
      <c r="C162" s="4"/>
      <c r="D162" s="4"/>
      <c r="E162" s="40"/>
      <c r="F162" s="40"/>
      <c r="G162" s="40"/>
      <c r="H162" s="40"/>
      <c r="I162" s="40"/>
      <c r="J162" s="40"/>
      <c r="K162" s="40"/>
      <c r="L162" s="40"/>
      <c r="M162" s="28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1"/>
      <c r="AA162" s="4"/>
    </row>
    <row r="163" spans="1:27" ht="15.75">
      <c r="A163" s="40"/>
      <c r="B163" s="4"/>
      <c r="C163" s="4"/>
      <c r="D163" s="4"/>
      <c r="E163" s="40"/>
      <c r="F163" s="40"/>
      <c r="G163" s="40"/>
      <c r="H163" s="40"/>
      <c r="I163" s="40"/>
      <c r="J163" s="40"/>
      <c r="K163" s="40"/>
      <c r="L163" s="40"/>
      <c r="M163" s="28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1"/>
      <c r="AA163" s="4"/>
    </row>
    <row r="164" spans="1:27" ht="15.75">
      <c r="A164" s="40"/>
      <c r="B164" s="4"/>
      <c r="C164" s="4"/>
      <c r="D164" s="4"/>
      <c r="E164" s="40"/>
      <c r="F164" s="40"/>
      <c r="G164" s="40"/>
      <c r="H164" s="40"/>
      <c r="I164" s="40"/>
      <c r="J164" s="40"/>
      <c r="K164" s="40"/>
      <c r="L164" s="40"/>
      <c r="M164" s="28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1"/>
      <c r="AA164" s="4"/>
    </row>
    <row r="165" spans="1:27" ht="15.75">
      <c r="A165" s="40"/>
      <c r="B165" s="4"/>
      <c r="C165" s="4"/>
      <c r="D165" s="4"/>
      <c r="E165" s="40"/>
      <c r="F165" s="40"/>
      <c r="G165" s="40"/>
      <c r="H165" s="40"/>
      <c r="I165" s="40"/>
      <c r="J165" s="40"/>
      <c r="K165" s="40"/>
      <c r="L165" s="40"/>
      <c r="M165" s="28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1"/>
      <c r="AA165" s="4"/>
    </row>
    <row r="166" spans="1:27" ht="15.75">
      <c r="A166" s="40"/>
      <c r="B166" s="4"/>
      <c r="C166" s="4"/>
      <c r="D166" s="4"/>
      <c r="E166" s="40"/>
      <c r="F166" s="40"/>
      <c r="G166" s="40"/>
      <c r="H166" s="40"/>
      <c r="I166" s="40"/>
      <c r="J166" s="40"/>
      <c r="K166" s="40"/>
      <c r="L166" s="40"/>
      <c r="M166" s="28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1"/>
      <c r="AA166" s="4"/>
    </row>
    <row r="167" spans="1:27" ht="15.75">
      <c r="A167" s="40"/>
      <c r="B167" s="4"/>
      <c r="C167" s="4"/>
      <c r="D167" s="4"/>
      <c r="E167" s="40"/>
      <c r="F167" s="40"/>
      <c r="G167" s="40"/>
      <c r="H167" s="40"/>
      <c r="I167" s="40"/>
      <c r="J167" s="40"/>
      <c r="K167" s="40"/>
      <c r="L167" s="40"/>
      <c r="M167" s="28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1"/>
      <c r="AA167" s="4"/>
    </row>
    <row r="168" spans="1:27" ht="15.75">
      <c r="A168" s="40"/>
      <c r="B168" s="4"/>
      <c r="C168" s="4"/>
      <c r="D168" s="4"/>
      <c r="E168" s="40"/>
      <c r="F168" s="40"/>
      <c r="G168" s="40"/>
      <c r="H168" s="40"/>
      <c r="I168" s="40"/>
      <c r="J168" s="40"/>
      <c r="K168" s="40"/>
      <c r="L168" s="40"/>
      <c r="M168" s="28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1"/>
      <c r="AA168" s="4"/>
    </row>
    <row r="169" spans="1:27" ht="15.75">
      <c r="A169" s="40"/>
      <c r="B169" s="4"/>
      <c r="C169" s="4"/>
      <c r="D169" s="4"/>
      <c r="E169" s="40"/>
      <c r="F169" s="40"/>
      <c r="G169" s="40"/>
      <c r="H169" s="40"/>
      <c r="I169" s="40"/>
      <c r="J169" s="40"/>
      <c r="K169" s="40"/>
      <c r="L169" s="40"/>
      <c r="M169" s="28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1"/>
      <c r="AA169" s="4"/>
    </row>
    <row r="170" spans="1:27" ht="15.75">
      <c r="A170" s="40"/>
      <c r="B170" s="4"/>
      <c r="C170" s="4"/>
      <c r="D170" s="4"/>
      <c r="E170" s="40"/>
      <c r="F170" s="40"/>
      <c r="G170" s="40"/>
      <c r="H170" s="40"/>
      <c r="I170" s="40"/>
      <c r="J170" s="40"/>
      <c r="K170" s="40"/>
      <c r="L170" s="40"/>
      <c r="M170" s="28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1"/>
      <c r="AA170" s="4"/>
    </row>
    <row r="171" spans="1:27" ht="15.75">
      <c r="A171" s="40"/>
      <c r="B171" s="4"/>
      <c r="C171" s="4"/>
      <c r="D171" s="4"/>
      <c r="E171" s="40"/>
      <c r="F171" s="40"/>
      <c r="G171" s="40"/>
      <c r="H171" s="40"/>
      <c r="I171" s="40"/>
      <c r="J171" s="40"/>
      <c r="K171" s="40"/>
      <c r="L171" s="40"/>
      <c r="M171" s="28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1"/>
      <c r="AA171" s="4"/>
    </row>
    <row r="172" spans="1:27" ht="15.75">
      <c r="A172" s="40"/>
      <c r="B172" s="4"/>
      <c r="C172" s="4"/>
      <c r="D172" s="4"/>
      <c r="E172" s="40"/>
      <c r="F172" s="40"/>
      <c r="G172" s="40"/>
      <c r="H172" s="40"/>
      <c r="I172" s="40"/>
      <c r="J172" s="40"/>
      <c r="K172" s="40"/>
      <c r="L172" s="40"/>
      <c r="M172" s="28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1"/>
      <c r="AA172" s="4"/>
    </row>
    <row r="173" spans="1:27" ht="15.75">
      <c r="A173" s="40"/>
      <c r="B173" s="4"/>
      <c r="C173" s="4"/>
      <c r="D173" s="4"/>
      <c r="E173" s="40"/>
      <c r="F173" s="40"/>
      <c r="G173" s="40"/>
      <c r="H173" s="40"/>
      <c r="I173" s="40"/>
      <c r="J173" s="40"/>
      <c r="K173" s="40"/>
      <c r="L173" s="40"/>
      <c r="M173" s="28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1"/>
      <c r="AA173" s="4"/>
    </row>
    <row r="174" spans="1:27" ht="15.75">
      <c r="A174" s="40"/>
      <c r="B174" s="4"/>
      <c r="C174" s="4"/>
      <c r="D174" s="4"/>
      <c r="E174" s="40"/>
      <c r="F174" s="40"/>
      <c r="G174" s="40"/>
      <c r="H174" s="40"/>
      <c r="I174" s="40"/>
      <c r="J174" s="40"/>
      <c r="K174" s="40"/>
      <c r="L174" s="40"/>
      <c r="M174" s="28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1"/>
      <c r="AA174" s="4"/>
    </row>
    <row r="175" spans="1:27" ht="15.75">
      <c r="A175" s="40"/>
      <c r="B175" s="4"/>
      <c r="C175" s="4"/>
      <c r="D175" s="4"/>
      <c r="E175" s="40"/>
      <c r="F175" s="40"/>
      <c r="G175" s="40"/>
      <c r="H175" s="40"/>
      <c r="I175" s="40"/>
      <c r="J175" s="40"/>
      <c r="K175" s="40"/>
      <c r="L175" s="40"/>
      <c r="M175" s="28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1"/>
      <c r="AA175" s="4"/>
    </row>
    <row r="176" spans="1:27" ht="15.75">
      <c r="A176" s="40"/>
      <c r="B176" s="4"/>
      <c r="C176" s="4"/>
      <c r="D176" s="4"/>
      <c r="E176" s="40"/>
      <c r="F176" s="40"/>
      <c r="G176" s="40"/>
      <c r="H176" s="40"/>
      <c r="I176" s="40"/>
      <c r="J176" s="40"/>
      <c r="K176" s="40"/>
      <c r="L176" s="40"/>
      <c r="M176" s="28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1"/>
      <c r="AA176" s="4"/>
    </row>
    <row r="177" spans="1:27" ht="15.75">
      <c r="A177" s="40"/>
      <c r="B177" s="4"/>
      <c r="C177" s="4"/>
      <c r="D177" s="4"/>
      <c r="E177" s="40"/>
      <c r="F177" s="40"/>
      <c r="G177" s="40"/>
      <c r="H177" s="40"/>
      <c r="I177" s="40"/>
      <c r="J177" s="40"/>
      <c r="K177" s="40"/>
      <c r="L177" s="40"/>
      <c r="M177" s="28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1"/>
      <c r="AA177" s="4"/>
    </row>
    <row r="178" spans="1:27" ht="15.75">
      <c r="A178" s="40"/>
      <c r="B178" s="4"/>
      <c r="C178" s="4"/>
      <c r="D178" s="4"/>
      <c r="E178" s="40"/>
      <c r="F178" s="40"/>
      <c r="G178" s="40"/>
      <c r="H178" s="40"/>
      <c r="I178" s="40"/>
      <c r="J178" s="40"/>
      <c r="K178" s="40"/>
      <c r="L178" s="40"/>
      <c r="M178" s="28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1"/>
      <c r="AA178" s="4"/>
    </row>
    <row r="179" spans="1:27" ht="15.75">
      <c r="A179" s="40"/>
      <c r="B179" s="4"/>
      <c r="C179" s="4"/>
      <c r="D179" s="4"/>
      <c r="E179" s="40"/>
      <c r="F179" s="40"/>
      <c r="G179" s="40"/>
      <c r="H179" s="40"/>
      <c r="I179" s="40"/>
      <c r="J179" s="40"/>
      <c r="K179" s="40"/>
      <c r="L179" s="40"/>
      <c r="M179" s="28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1"/>
      <c r="AA179" s="4"/>
    </row>
    <row r="180" spans="1:27" ht="15.75">
      <c r="A180" s="40"/>
      <c r="B180" s="4"/>
      <c r="C180" s="4"/>
      <c r="D180" s="4"/>
      <c r="E180" s="40"/>
      <c r="F180" s="40"/>
      <c r="G180" s="40"/>
      <c r="H180" s="40"/>
      <c r="I180" s="40"/>
      <c r="J180" s="40"/>
      <c r="K180" s="40"/>
      <c r="L180" s="40"/>
      <c r="M180" s="28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1"/>
      <c r="AA180" s="4"/>
    </row>
    <row r="181" spans="1:27" ht="15.75">
      <c r="A181" s="40"/>
      <c r="B181" s="4"/>
      <c r="C181" s="4"/>
      <c r="D181" s="4"/>
      <c r="E181" s="40"/>
      <c r="F181" s="40"/>
      <c r="G181" s="40"/>
      <c r="H181" s="40"/>
      <c r="I181" s="40"/>
      <c r="J181" s="40"/>
      <c r="K181" s="40"/>
      <c r="L181" s="40"/>
      <c r="M181" s="28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1"/>
      <c r="AA181" s="4"/>
    </row>
    <row r="182" spans="1:27" ht="15.75">
      <c r="A182" s="40"/>
      <c r="B182" s="4"/>
      <c r="C182" s="4"/>
      <c r="D182" s="4"/>
      <c r="E182" s="40"/>
      <c r="F182" s="40"/>
      <c r="G182" s="40"/>
      <c r="H182" s="40"/>
      <c r="I182" s="40"/>
      <c r="J182" s="40"/>
      <c r="K182" s="40"/>
      <c r="L182" s="40"/>
      <c r="M182" s="28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1"/>
      <c r="AA182" s="4"/>
    </row>
    <row r="183" spans="1:27" ht="15.75">
      <c r="A183" s="40"/>
      <c r="B183" s="4"/>
      <c r="C183" s="4"/>
      <c r="D183" s="4"/>
      <c r="E183" s="40"/>
      <c r="F183" s="40"/>
      <c r="G183" s="40"/>
      <c r="H183" s="40"/>
      <c r="I183" s="40"/>
      <c r="J183" s="40"/>
      <c r="K183" s="40"/>
      <c r="L183" s="40"/>
      <c r="M183" s="28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1"/>
      <c r="AA183" s="4"/>
    </row>
    <row r="184" spans="1:27" ht="15.75">
      <c r="A184" s="40"/>
      <c r="B184" s="4"/>
      <c r="C184" s="4"/>
      <c r="D184" s="4"/>
      <c r="E184" s="40"/>
      <c r="F184" s="40"/>
      <c r="G184" s="40"/>
      <c r="H184" s="40"/>
      <c r="I184" s="40"/>
      <c r="J184" s="40"/>
      <c r="K184" s="40"/>
      <c r="L184" s="40"/>
      <c r="M184" s="28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  <c r="AA184" s="4"/>
    </row>
    <row r="185" spans="1:27" ht="15.75">
      <c r="A185" s="40"/>
      <c r="B185" s="4"/>
      <c r="C185" s="4"/>
      <c r="D185" s="4"/>
      <c r="E185" s="40"/>
      <c r="F185" s="40"/>
      <c r="G185" s="40"/>
      <c r="H185" s="40"/>
      <c r="I185" s="40"/>
      <c r="J185" s="40"/>
      <c r="K185" s="40"/>
      <c r="L185" s="40"/>
      <c r="M185" s="28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1"/>
      <c r="AA185" s="4"/>
    </row>
    <row r="186" spans="1:27" ht="15.75">
      <c r="A186" s="40"/>
      <c r="B186" s="4"/>
      <c r="C186" s="4"/>
      <c r="D186" s="4"/>
      <c r="E186" s="40"/>
      <c r="F186" s="40"/>
      <c r="G186" s="40"/>
      <c r="H186" s="40"/>
      <c r="I186" s="40"/>
      <c r="J186" s="40"/>
      <c r="K186" s="40"/>
      <c r="L186" s="40"/>
      <c r="M186" s="28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1"/>
      <c r="AA186" s="4"/>
    </row>
    <row r="187" spans="1:27" ht="15.75">
      <c r="A187" s="40"/>
      <c r="B187" s="4"/>
      <c r="C187" s="4"/>
      <c r="D187" s="4"/>
      <c r="E187" s="40"/>
      <c r="F187" s="40"/>
      <c r="G187" s="40"/>
      <c r="H187" s="40"/>
      <c r="I187" s="40"/>
      <c r="J187" s="40"/>
      <c r="K187" s="40"/>
      <c r="L187" s="40"/>
      <c r="M187" s="28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1"/>
      <c r="AA187" s="4"/>
    </row>
    <row r="188" spans="1:27" ht="15.75">
      <c r="A188" s="40"/>
      <c r="B188" s="4"/>
      <c r="C188" s="4"/>
      <c r="D188" s="4"/>
      <c r="E188" s="40"/>
      <c r="F188" s="40"/>
      <c r="G188" s="40"/>
      <c r="H188" s="40"/>
      <c r="I188" s="40"/>
      <c r="J188" s="40"/>
      <c r="K188" s="40"/>
      <c r="L188" s="40"/>
      <c r="M188" s="28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1"/>
      <c r="AA188" s="4"/>
    </row>
    <row r="189" spans="1:27" ht="15.75">
      <c r="A189" s="40"/>
      <c r="B189" s="4"/>
      <c r="C189" s="4"/>
      <c r="D189" s="4"/>
      <c r="E189" s="40"/>
      <c r="F189" s="40"/>
      <c r="G189" s="40"/>
      <c r="H189" s="40"/>
      <c r="I189" s="40"/>
      <c r="J189" s="40"/>
      <c r="K189" s="40"/>
      <c r="L189" s="40"/>
      <c r="M189" s="28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1"/>
      <c r="AA189" s="4"/>
    </row>
    <row r="190" spans="1:27" ht="15.75">
      <c r="A190" s="40"/>
      <c r="B190" s="4"/>
      <c r="C190" s="4"/>
      <c r="D190" s="4"/>
      <c r="E190" s="40"/>
      <c r="F190" s="40"/>
      <c r="G190" s="40"/>
      <c r="H190" s="40"/>
      <c r="I190" s="40"/>
      <c r="J190" s="40"/>
      <c r="K190" s="40"/>
      <c r="L190" s="40"/>
      <c r="M190" s="28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1"/>
      <c r="AA190" s="4"/>
    </row>
    <row r="191" spans="1:27" ht="15.75">
      <c r="A191" s="40"/>
      <c r="B191" s="4"/>
      <c r="C191" s="4"/>
      <c r="D191" s="4"/>
      <c r="E191" s="40"/>
      <c r="F191" s="40"/>
      <c r="G191" s="40"/>
      <c r="H191" s="40"/>
      <c r="I191" s="40"/>
      <c r="J191" s="40"/>
      <c r="K191" s="40"/>
      <c r="L191" s="40"/>
      <c r="M191" s="28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1"/>
      <c r="AA191" s="4"/>
    </row>
    <row r="192" spans="1:27" ht="15.75">
      <c r="A192" s="40"/>
      <c r="B192" s="4"/>
      <c r="C192" s="4"/>
      <c r="D192" s="4"/>
      <c r="E192" s="40"/>
      <c r="F192" s="40"/>
      <c r="G192" s="40"/>
      <c r="H192" s="40"/>
      <c r="I192" s="40"/>
      <c r="J192" s="40"/>
      <c r="K192" s="40"/>
      <c r="L192" s="40"/>
      <c r="M192" s="28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1"/>
      <c r="AA192" s="4"/>
    </row>
    <row r="193" spans="1:27" ht="15.75">
      <c r="A193" s="40"/>
      <c r="B193" s="4"/>
      <c r="C193" s="4"/>
      <c r="D193" s="4"/>
      <c r="E193" s="40"/>
      <c r="F193" s="40"/>
      <c r="G193" s="40"/>
      <c r="H193" s="40"/>
      <c r="I193" s="40"/>
      <c r="J193" s="40"/>
      <c r="K193" s="40"/>
      <c r="L193" s="40"/>
      <c r="M193" s="28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1"/>
      <c r="AA193" s="4"/>
    </row>
    <row r="194" spans="1:27" ht="15.75">
      <c r="A194" s="40"/>
      <c r="B194" s="4"/>
      <c r="C194" s="4"/>
      <c r="D194" s="4"/>
      <c r="E194" s="40"/>
      <c r="F194" s="40"/>
      <c r="G194" s="40"/>
      <c r="H194" s="40"/>
      <c r="I194" s="40"/>
      <c r="J194" s="40"/>
      <c r="K194" s="40"/>
      <c r="L194" s="40"/>
      <c r="M194" s="28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1"/>
      <c r="AA194" s="4"/>
    </row>
    <row r="195" spans="1:27" ht="15.75">
      <c r="A195" s="40"/>
      <c r="B195" s="4"/>
      <c r="C195" s="4"/>
      <c r="D195" s="4"/>
      <c r="E195" s="40"/>
      <c r="F195" s="40"/>
      <c r="G195" s="40"/>
      <c r="H195" s="40"/>
      <c r="I195" s="40"/>
      <c r="J195" s="40"/>
      <c r="K195" s="40"/>
      <c r="L195" s="40"/>
      <c r="M195" s="28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1"/>
      <c r="AA195" s="4"/>
    </row>
    <row r="196" spans="1:27" ht="15.75">
      <c r="A196" s="40"/>
      <c r="B196" s="4"/>
      <c r="C196" s="4"/>
      <c r="D196" s="4"/>
      <c r="E196" s="40"/>
      <c r="F196" s="40"/>
      <c r="G196" s="40"/>
      <c r="H196" s="40"/>
      <c r="I196" s="40"/>
      <c r="J196" s="40"/>
      <c r="K196" s="40"/>
      <c r="L196" s="40"/>
      <c r="M196" s="28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1"/>
      <c r="AA196" s="4"/>
    </row>
    <row r="197" spans="1:27" ht="15.75">
      <c r="A197" s="40"/>
      <c r="B197" s="4"/>
      <c r="C197" s="4"/>
      <c r="D197" s="4"/>
      <c r="E197" s="40"/>
      <c r="F197" s="40"/>
      <c r="G197" s="40"/>
      <c r="H197" s="40"/>
      <c r="I197" s="40"/>
      <c r="J197" s="40"/>
      <c r="K197" s="40"/>
      <c r="L197" s="40"/>
      <c r="M197" s="28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1"/>
      <c r="AA197" s="4"/>
    </row>
    <row r="198" spans="1:27" ht="15.75">
      <c r="A198" s="40"/>
      <c r="B198" s="4"/>
      <c r="C198" s="4"/>
      <c r="D198" s="4"/>
      <c r="E198" s="40"/>
      <c r="F198" s="40"/>
      <c r="G198" s="40"/>
      <c r="H198" s="40"/>
      <c r="I198" s="40"/>
      <c r="J198" s="40"/>
      <c r="K198" s="40"/>
      <c r="L198" s="40"/>
      <c r="M198" s="28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1"/>
      <c r="AA198" s="4"/>
    </row>
    <row r="199" spans="1:27" ht="15.75">
      <c r="A199" s="40"/>
      <c r="B199" s="4"/>
      <c r="C199" s="4"/>
      <c r="D199" s="4"/>
      <c r="E199" s="40"/>
      <c r="F199" s="40"/>
      <c r="G199" s="40"/>
      <c r="H199" s="40"/>
      <c r="I199" s="40"/>
      <c r="J199" s="40"/>
      <c r="K199" s="40"/>
      <c r="L199" s="40"/>
      <c r="M199" s="28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1"/>
      <c r="AA199" s="4"/>
    </row>
    <row r="200" spans="1:27" ht="15.75">
      <c r="A200" s="40"/>
      <c r="B200" s="4"/>
      <c r="C200" s="4"/>
      <c r="D200" s="4"/>
      <c r="E200" s="40"/>
      <c r="F200" s="40"/>
      <c r="G200" s="40"/>
      <c r="H200" s="40"/>
      <c r="I200" s="40"/>
      <c r="J200" s="40"/>
      <c r="K200" s="40"/>
      <c r="L200" s="40"/>
      <c r="M200" s="28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1"/>
      <c r="AA200" s="4"/>
    </row>
    <row r="201" spans="1:27" ht="15.75">
      <c r="A201" s="40"/>
      <c r="B201" s="4"/>
      <c r="C201" s="4"/>
      <c r="D201" s="4"/>
      <c r="E201" s="40"/>
      <c r="F201" s="40"/>
      <c r="G201" s="40"/>
      <c r="H201" s="40"/>
      <c r="I201" s="40"/>
      <c r="J201" s="40"/>
      <c r="K201" s="40"/>
      <c r="L201" s="40"/>
      <c r="M201" s="28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1"/>
      <c r="AA201" s="4"/>
    </row>
    <row r="202" spans="1:27" ht="15.75">
      <c r="A202" s="40"/>
      <c r="B202" s="4"/>
      <c r="C202" s="4"/>
      <c r="D202" s="4"/>
      <c r="E202" s="40"/>
      <c r="F202" s="40"/>
      <c r="G202" s="40"/>
      <c r="H202" s="40"/>
      <c r="I202" s="40"/>
      <c r="J202" s="40"/>
      <c r="K202" s="40"/>
      <c r="L202" s="40"/>
      <c r="M202" s="28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1"/>
      <c r="AA202" s="4"/>
    </row>
    <row r="203" spans="1:27" ht="15.75">
      <c r="A203" s="40"/>
      <c r="B203" s="4"/>
      <c r="C203" s="4"/>
      <c r="D203" s="4"/>
      <c r="E203" s="40"/>
      <c r="F203" s="40"/>
      <c r="G203" s="40"/>
      <c r="H203" s="40"/>
      <c r="I203" s="40"/>
      <c r="J203" s="40"/>
      <c r="K203" s="40"/>
      <c r="L203" s="40"/>
      <c r="M203" s="28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1"/>
      <c r="AA203" s="4"/>
    </row>
    <row r="204" spans="1:27" ht="15.75">
      <c r="A204" s="40"/>
      <c r="B204" s="4"/>
      <c r="C204" s="4"/>
      <c r="D204" s="4"/>
      <c r="E204" s="40"/>
      <c r="F204" s="40"/>
      <c r="G204" s="40"/>
      <c r="H204" s="40"/>
      <c r="I204" s="40"/>
      <c r="J204" s="40"/>
      <c r="K204" s="40"/>
      <c r="L204" s="40"/>
      <c r="M204" s="28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1"/>
      <c r="AA204" s="4"/>
    </row>
    <row r="205" spans="1:27" ht="15.75">
      <c r="A205" s="40"/>
      <c r="B205" s="4"/>
      <c r="C205" s="4"/>
      <c r="D205" s="4"/>
      <c r="E205" s="40"/>
      <c r="F205" s="40"/>
      <c r="G205" s="40"/>
      <c r="H205" s="40"/>
      <c r="I205" s="40"/>
      <c r="J205" s="40"/>
      <c r="K205" s="40"/>
      <c r="L205" s="40"/>
      <c r="M205" s="28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1"/>
      <c r="AA205" s="4"/>
    </row>
  </sheetData>
  <sheetProtection/>
  <mergeCells count="81">
    <mergeCell ref="B33:D33"/>
    <mergeCell ref="B40:D40"/>
    <mergeCell ref="B52:D52"/>
    <mergeCell ref="B51:D51"/>
    <mergeCell ref="B63:D63"/>
    <mergeCell ref="B36:D36"/>
    <mergeCell ref="A42:AA42"/>
    <mergeCell ref="B57:D57"/>
    <mergeCell ref="B72:D72"/>
    <mergeCell ref="B66:D66"/>
    <mergeCell ref="B65:D65"/>
    <mergeCell ref="B64:D64"/>
    <mergeCell ref="B70:D70"/>
    <mergeCell ref="B69:D69"/>
    <mergeCell ref="A68:AA68"/>
    <mergeCell ref="B67:D67"/>
    <mergeCell ref="B71:D71"/>
    <mergeCell ref="A10:AA10"/>
    <mergeCell ref="B12:D12"/>
    <mergeCell ref="B22:D22"/>
    <mergeCell ref="B47:D47"/>
    <mergeCell ref="B46:D46"/>
    <mergeCell ref="B45:D45"/>
    <mergeCell ref="B44:D44"/>
    <mergeCell ref="B25:D25"/>
    <mergeCell ref="B13:D13"/>
    <mergeCell ref="B14:D14"/>
    <mergeCell ref="G7:H7"/>
    <mergeCell ref="S7:T7"/>
    <mergeCell ref="B26:D26"/>
    <mergeCell ref="B18:D18"/>
    <mergeCell ref="B19:D19"/>
    <mergeCell ref="B24:D24"/>
    <mergeCell ref="A20:AA20"/>
    <mergeCell ref="B11:D11"/>
    <mergeCell ref="B6:D8"/>
    <mergeCell ref="A9:AA9"/>
    <mergeCell ref="B49:D49"/>
    <mergeCell ref="B48:D48"/>
    <mergeCell ref="B27:D27"/>
    <mergeCell ref="B39:D39"/>
    <mergeCell ref="B30:D30"/>
    <mergeCell ref="B31:D31"/>
    <mergeCell ref="B37:D37"/>
    <mergeCell ref="B28:D28"/>
    <mergeCell ref="B29:D29"/>
    <mergeCell ref="B32:D32"/>
    <mergeCell ref="B38:D38"/>
    <mergeCell ref="A34:AA34"/>
    <mergeCell ref="B59:D59"/>
    <mergeCell ref="B55:D55"/>
    <mergeCell ref="B41:D41"/>
    <mergeCell ref="A43:AA43"/>
    <mergeCell ref="B50:D50"/>
    <mergeCell ref="B56:D56"/>
    <mergeCell ref="B54:D54"/>
    <mergeCell ref="B53:D53"/>
    <mergeCell ref="B62:D62"/>
    <mergeCell ref="B61:D61"/>
    <mergeCell ref="B60:D60"/>
    <mergeCell ref="B58:D58"/>
    <mergeCell ref="A2:AA3"/>
    <mergeCell ref="A4:L4"/>
    <mergeCell ref="M4:AA4"/>
    <mergeCell ref="AA6:AA8"/>
    <mergeCell ref="E7:F7"/>
    <mergeCell ref="U7:V7"/>
    <mergeCell ref="W7:X7"/>
    <mergeCell ref="A6:A8"/>
    <mergeCell ref="I7:J7"/>
    <mergeCell ref="Q7:R7"/>
    <mergeCell ref="E6:Z6"/>
    <mergeCell ref="Y7:Z7"/>
    <mergeCell ref="B23:D23"/>
    <mergeCell ref="O7:P7"/>
    <mergeCell ref="K7:L7"/>
    <mergeCell ref="M7:N7"/>
    <mergeCell ref="B16:D16"/>
    <mergeCell ref="A21:AA21"/>
    <mergeCell ref="A15:AA15"/>
    <mergeCell ref="B17:D17"/>
  </mergeCells>
  <printOptions horizontalCentered="1"/>
  <pageMargins left="0.1968503937007874" right="0.1968503937007874" top="0.15748031496062992" bottom="0.17" header="0" footer="0"/>
  <pageSetup fitToHeight="1" fitToWidth="1" horizontalDpi="1200" verticalDpi="1200" orientation="portrait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Installer</dc:creator>
  <cp:keywords/>
  <dc:description/>
  <cp:lastModifiedBy>Andrius</cp:lastModifiedBy>
  <cp:lastPrinted>2011-01-14T14:33:49Z</cp:lastPrinted>
  <dcterms:created xsi:type="dcterms:W3CDTF">2005-06-07T09:43:37Z</dcterms:created>
  <dcterms:modified xsi:type="dcterms:W3CDTF">2014-12-10T07:56:43Z</dcterms:modified>
  <cp:category/>
  <cp:version/>
  <cp:contentType/>
  <cp:contentStatus/>
</cp:coreProperties>
</file>