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5600" tabRatio="427" activeTab="0"/>
  </bookViews>
  <sheets>
    <sheet name="media - 12-01-2011" sheetId="1" r:id="rId1"/>
  </sheets>
  <definedNames>
    <definedName name="_xlnm.Print_Area" localSheetId="0">'media - 12-01-2011'!$A$1:$W$75</definedName>
  </definedNames>
  <calcPr fullCalcOnLoad="1"/>
</workbook>
</file>

<file path=xl/sharedStrings.xml><?xml version="1.0" encoding="utf-8"?>
<sst xmlns="http://schemas.openxmlformats.org/spreadsheetml/2006/main" count="118" uniqueCount="93">
  <si>
    <t>История искусств: Художественная культура Античности. Искусство Средних веков.</t>
  </si>
  <si>
    <t>Основы web-дизайна</t>
  </si>
  <si>
    <t>Основы мудьтимедиа</t>
  </si>
  <si>
    <t>Студийная фотография*</t>
  </si>
  <si>
    <t>Рисунок</t>
  </si>
  <si>
    <t>Современная типографика</t>
  </si>
  <si>
    <t>Практика по фотографии</t>
  </si>
  <si>
    <t>Каллиграфия</t>
  </si>
  <si>
    <t>Типографика</t>
  </si>
  <si>
    <t>История и практикум по анимации</t>
  </si>
  <si>
    <t>Модуль: Графический дизайн и верстка</t>
  </si>
  <si>
    <t>Компьютерная графика</t>
  </si>
  <si>
    <t xml:space="preserve">I. Предметы общего университетского образования </t>
  </si>
  <si>
    <t>лектор, Klimaite I., лектор, Тореев Ю., лектор.</t>
  </si>
  <si>
    <t>Профессиональная практика (Usability и информационная архитектура; Мультимедиа и нелинейные нарративы*)</t>
  </si>
  <si>
    <t xml:space="preserve"> Титова Ю, лектор, Michelkevičius V., PhD</t>
  </si>
  <si>
    <t>Свободный выбор студентов 5%</t>
  </si>
  <si>
    <t>Тореев Ю., лектор</t>
  </si>
  <si>
    <t>Андреев В., доцент</t>
  </si>
  <si>
    <t>Креативное мышление и инновации в области дизайна*</t>
  </si>
  <si>
    <t>Практика по визуальной коммуникации</t>
  </si>
  <si>
    <t>Предмет</t>
  </si>
  <si>
    <t>Графический проект</t>
  </si>
  <si>
    <t>Объем обучения в течение семестра</t>
  </si>
  <si>
    <t>Предполагаемы основной преподаватель предмета</t>
  </si>
  <si>
    <t>Час.</t>
  </si>
  <si>
    <t>Кред.</t>
  </si>
  <si>
    <t>Обязательные предметы</t>
  </si>
  <si>
    <t>Всего предметов по группе</t>
  </si>
  <si>
    <t>Всего</t>
  </si>
  <si>
    <t>Всего предметов по семестрам</t>
  </si>
  <si>
    <t>Современные информационные технологии</t>
  </si>
  <si>
    <t>II Иностранный язык</t>
  </si>
  <si>
    <t>Кодюкова И., доцент</t>
  </si>
  <si>
    <t>Klimaite I., маг., лектор</t>
  </si>
  <si>
    <t>Довгялло В., лектор</t>
  </si>
  <si>
    <t>Зленко П., лектор</t>
  </si>
  <si>
    <t>Свободный выбор студентов</t>
  </si>
  <si>
    <t>Курсовое проектирование</t>
  </si>
  <si>
    <t>Полещук И., PhD, доцент</t>
  </si>
  <si>
    <t>Дизайн в контексте культуры повседневности</t>
  </si>
  <si>
    <t>Предметы по выбору</t>
  </si>
  <si>
    <t>Маркетинг в дизайне</t>
  </si>
  <si>
    <t>Цветоведение</t>
  </si>
  <si>
    <t>3D моделирование</t>
  </si>
  <si>
    <t>Семенцова Ю., маг., ассистент</t>
  </si>
  <si>
    <t>Программа основного обучения:
Визуальный дизайн и медиа</t>
  </si>
  <si>
    <t>Проект по коммуникативным аспектам визуальной репрезентации</t>
  </si>
  <si>
    <t>Английский язык</t>
  </si>
  <si>
    <t>Salway M., доцент</t>
  </si>
  <si>
    <t>Художественная пропедевтика</t>
  </si>
  <si>
    <t>* - курс на английском языке</t>
  </si>
  <si>
    <t>Всего часов/кредитов по семестрам</t>
  </si>
  <si>
    <t>Лучко В., лектор</t>
  </si>
  <si>
    <t>Царик С., к.т.н., доцент</t>
  </si>
  <si>
    <t>Терминология по медиа и коммуникативному дизайну**</t>
  </si>
  <si>
    <t>Основы верстки и допечатная подготовка*</t>
  </si>
  <si>
    <t xml:space="preserve">II. Основные предметы учебной программы </t>
  </si>
  <si>
    <t>Всего часов/кредитов по семестрам по выбору</t>
  </si>
  <si>
    <t>Кр.</t>
  </si>
  <si>
    <t>Преддипломная практика</t>
  </si>
  <si>
    <t>Практика по коммуникативному дизайну</t>
  </si>
  <si>
    <t>** - курс на русском и английском языках</t>
  </si>
  <si>
    <t>Бакалаврская работа/ Дипломный проект</t>
  </si>
  <si>
    <t>Код предмета</t>
  </si>
  <si>
    <t>Модуль "Политика и право"</t>
  </si>
  <si>
    <t>Модуль"Экономика, психология, социология"</t>
  </si>
  <si>
    <t>Модуль "История, литература, искусство"</t>
  </si>
  <si>
    <t>Пигальская А., маг., лектор</t>
  </si>
  <si>
    <t>Будинене В., лектор</t>
  </si>
  <si>
    <t>Академическое чтение и письмо</t>
  </si>
  <si>
    <t>История и теория дизайна</t>
  </si>
  <si>
    <t xml:space="preserve">Курсы ведущих профессоров </t>
  </si>
  <si>
    <t>История искусств: от Ренессанса до Модерна.</t>
  </si>
  <si>
    <t>Селецкий С., доцент</t>
  </si>
  <si>
    <t>Тореев Ю., лектор</t>
  </si>
  <si>
    <t>Длотовская Н., лектор</t>
  </si>
  <si>
    <t xml:space="preserve">III. Специальные образовательные предметы учебной программы  </t>
  </si>
  <si>
    <t>Литовский язык и культура</t>
  </si>
  <si>
    <t>Композиция</t>
  </si>
  <si>
    <t>Пупцев А., канд. пед. наук., доцент</t>
  </si>
  <si>
    <t>Говорова Н., канд. пед. наук., доцент</t>
  </si>
  <si>
    <t>Проектирование для медиа</t>
  </si>
  <si>
    <t>Толстик Е., маг., лектор</t>
  </si>
  <si>
    <t>Пигальская А., маг., лектор</t>
  </si>
  <si>
    <t>Профессиональная практика (Допечатная подготовка. Дизайн и верстка многостраничных изданий*)</t>
  </si>
  <si>
    <t>Модуль: Мультимедиа и анимация</t>
  </si>
  <si>
    <t>Кулаженко Т., доцент</t>
  </si>
  <si>
    <t>Гурскас А., проф.</t>
  </si>
  <si>
    <t>Всего часов/кредитов по семестрам</t>
  </si>
  <si>
    <t>Область обучения: Creative arts and design</t>
  </si>
  <si>
    <t xml:space="preserve">Направление обучения:W200 Design studies                                                       </t>
  </si>
  <si>
    <t>Английский язык для специальных целей</t>
  </si>
</sst>
</file>

<file path=xl/styles.xml><?xml version="1.0" encoding="utf-8"?>
<styleSheet xmlns="http://schemas.openxmlformats.org/spreadsheetml/2006/main">
  <numFmts count="5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BYR&quot;#,##0_);\(&quot;BYR&quot;#,##0\)"/>
    <numFmt numFmtId="165" formatCode="&quot;BYR&quot;#,##0_);[Red]\(&quot;BYR&quot;#,##0\)"/>
    <numFmt numFmtId="166" formatCode="&quot;BYR&quot;#,##0.00_);\(&quot;BYR&quot;#,##0.00\)"/>
    <numFmt numFmtId="167" formatCode="&quot;BYR&quot;#,##0.00_);[Red]\(&quot;BYR&quot;#,##0.00\)"/>
    <numFmt numFmtId="168" formatCode="_(&quot;BYR&quot;* #,##0_);_(&quot;BYR&quot;* \(#,##0\);_(&quot;BYR&quot;* &quot;-&quot;_);_(@_)"/>
    <numFmt numFmtId="169" formatCode="_(* #,##0_);_(* \(#,##0\);_(* &quot;-&quot;_);_(@_)"/>
    <numFmt numFmtId="170" formatCode="_(&quot;BYR&quot;* #,##0.00_);_(&quot;BYR&quot;* \(#,##0.00\);_(&quot;BYR&quot;* &quot;-&quot;??_);_(@_)"/>
    <numFmt numFmtId="171" formatCode="_(* #,##0.00_);_(* \(#,##0.00\);_(* &quot;-&quot;??_);_(@_)"/>
    <numFmt numFmtId="172" formatCode="#,##0&quot;BYR&quot;;\-#,##0&quot;BYR&quot;"/>
    <numFmt numFmtId="173" formatCode="#,##0&quot;BYR&quot;;[Red]\-#,##0&quot;BYR&quot;"/>
    <numFmt numFmtId="174" formatCode="#,##0.00&quot;BYR&quot;;\-#,##0.00&quot;BYR&quot;"/>
    <numFmt numFmtId="175" formatCode="#,##0.00&quot;BYR&quot;;[Red]\-#,##0.00&quot;BYR&quot;"/>
    <numFmt numFmtId="176" formatCode="_-* #,##0&quot;BYR&quot;_-;\-* #,##0&quot;BYR&quot;_-;_-* &quot;-&quot;&quot;BYR&quot;_-;_-@_-"/>
    <numFmt numFmtId="177" formatCode="_-* #,##0_B_Y_R_-;\-* #,##0_B_Y_R_-;_-* &quot;-&quot;_B_Y_R_-;_-@_-"/>
    <numFmt numFmtId="178" formatCode="_-* #,##0.00&quot;BYR&quot;_-;\-* #,##0.00&quot;BYR&quot;_-;_-* &quot;-&quot;??&quot;BYR&quot;_-;_-@_-"/>
    <numFmt numFmtId="179" formatCode="_-* #,##0.00_B_Y_R_-;\-* #,##0.00_B_Y_R_-;_-* &quot;-&quot;??_B_Y_R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00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u val="single"/>
      <sz val="10"/>
      <color indexed="61"/>
      <name val="Arial Cyr"/>
      <family val="0"/>
    </font>
    <font>
      <sz val="16"/>
      <name val="Times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7" borderId="1" applyNumberFormat="0" applyAlignment="0" applyProtection="0"/>
    <xf numFmtId="0" fontId="32" fillId="20" borderId="2" applyNumberFormat="0" applyAlignment="0" applyProtection="0"/>
    <xf numFmtId="0" fontId="24" fillId="20" borderId="1" applyNumberFormat="0" applyAlignment="0" applyProtection="0"/>
    <xf numFmtId="0" fontId="17" fillId="0" borderId="3" applyNumberFormat="0" applyFill="0" applyAlignment="0" applyProtection="0"/>
    <xf numFmtId="0" fontId="2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33" fillId="0" borderId="7" applyNumberFormat="0" applyFill="0" applyAlignment="0" applyProtection="0"/>
    <xf numFmtId="0" fontId="25" fillId="22" borderId="8" applyNumberFormat="0" applyAlignment="0" applyProtection="0"/>
    <xf numFmtId="0" fontId="1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vertical="center"/>
    </xf>
    <xf numFmtId="0" fontId="16" fillId="4" borderId="2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Заметка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5"/>
  <sheetViews>
    <sheetView tabSelected="1" zoomScale="75" zoomScaleNormal="75" workbookViewId="0" topLeftCell="B1">
      <selection activeCell="P56" sqref="P56"/>
    </sheetView>
  </sheetViews>
  <sheetFormatPr defaultColWidth="11.375" defaultRowHeight="12.75"/>
  <cols>
    <col min="1" max="1" width="12.75390625" style="21" customWidth="1"/>
    <col min="2" max="2" width="44.125" style="21" customWidth="1"/>
    <col min="3" max="3" width="37.00390625" style="21" customWidth="1"/>
    <col min="4" max="4" width="11.375" style="21" customWidth="1"/>
    <col min="5" max="5" width="6.25390625" style="21" customWidth="1"/>
    <col min="6" max="6" width="6.75390625" style="21" customWidth="1"/>
    <col min="7" max="7" width="9.75390625" style="21" bestFit="1" customWidth="1"/>
    <col min="8" max="8" width="6.375" style="21" customWidth="1"/>
    <col min="9" max="9" width="5.625" style="21" customWidth="1"/>
    <col min="10" max="10" width="8.25390625" style="21" customWidth="1"/>
    <col min="11" max="11" width="5.375" style="21" customWidth="1"/>
    <col min="12" max="12" width="6.75390625" style="21" customWidth="1"/>
    <col min="13" max="14" width="6.375" style="21" customWidth="1"/>
    <col min="15" max="15" width="7.00390625" style="21" customWidth="1"/>
    <col min="16" max="16" width="6.25390625" style="21" customWidth="1"/>
    <col min="17" max="17" width="7.875" style="21" customWidth="1"/>
    <col min="18" max="18" width="7.00390625" style="21" customWidth="1"/>
    <col min="19" max="19" width="8.375" style="21" customWidth="1"/>
    <col min="20" max="20" width="6.375" style="21" customWidth="1"/>
    <col min="21" max="21" width="7.375" style="21" customWidth="1"/>
    <col min="22" max="22" width="8.125" style="21" customWidth="1"/>
    <col min="23" max="23" width="32.00390625" style="21" customWidth="1"/>
    <col min="24" max="24" width="0.12890625" style="21" hidden="1" customWidth="1"/>
    <col min="25" max="25" width="0.12890625" style="21" customWidth="1"/>
    <col min="26" max="16384" width="11.375" style="21" customWidth="1"/>
  </cols>
  <sheetData>
    <row r="1" spans="2:23" s="19" customFormat="1" ht="5.25" customHeight="1">
      <c r="B1" s="5"/>
      <c r="C1" s="5"/>
      <c r="D1" s="5"/>
      <c r="V1" s="20"/>
      <c r="W1" s="5"/>
    </row>
    <row r="2" spans="1:23" ht="25.5" customHeight="1">
      <c r="A2" s="210" t="s">
        <v>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ht="12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24" ht="24.75" customHeight="1">
      <c r="A4" s="211" t="s">
        <v>90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 t="s">
        <v>91</v>
      </c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19"/>
    </row>
    <row r="5" spans="1:24" ht="16.5" thickBot="1">
      <c r="A5" s="22"/>
      <c r="B5" s="217"/>
      <c r="C5" s="217"/>
      <c r="D5" s="21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6"/>
      <c r="X5" s="19"/>
    </row>
    <row r="6" spans="1:23" ht="15.75">
      <c r="A6" s="222" t="s">
        <v>64</v>
      </c>
      <c r="B6" s="194" t="s">
        <v>21</v>
      </c>
      <c r="C6" s="195"/>
      <c r="D6" s="196"/>
      <c r="E6" s="215" t="s">
        <v>23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3" t="s">
        <v>24</v>
      </c>
    </row>
    <row r="7" spans="1:23" ht="15.75">
      <c r="A7" s="223"/>
      <c r="B7" s="197"/>
      <c r="C7" s="198"/>
      <c r="D7" s="199"/>
      <c r="E7" s="188">
        <v>1</v>
      </c>
      <c r="F7" s="189"/>
      <c r="G7" s="188">
        <v>2</v>
      </c>
      <c r="H7" s="189"/>
      <c r="I7" s="188">
        <v>3</v>
      </c>
      <c r="J7" s="189"/>
      <c r="K7" s="188">
        <v>4</v>
      </c>
      <c r="L7" s="189"/>
      <c r="M7" s="188">
        <v>5</v>
      </c>
      <c r="N7" s="189"/>
      <c r="O7" s="188">
        <v>6</v>
      </c>
      <c r="P7" s="189"/>
      <c r="Q7" s="188">
        <v>7</v>
      </c>
      <c r="R7" s="189"/>
      <c r="S7" s="188">
        <v>8</v>
      </c>
      <c r="T7" s="189"/>
      <c r="U7" s="216" t="s">
        <v>29</v>
      </c>
      <c r="V7" s="216"/>
      <c r="W7" s="214"/>
    </row>
    <row r="8" spans="1:23" ht="15.75">
      <c r="A8" s="223"/>
      <c r="B8" s="200"/>
      <c r="C8" s="201"/>
      <c r="D8" s="202"/>
      <c r="E8" s="2" t="s">
        <v>25</v>
      </c>
      <c r="F8" s="2" t="s">
        <v>59</v>
      </c>
      <c r="G8" s="2" t="s">
        <v>25</v>
      </c>
      <c r="H8" s="2" t="s">
        <v>59</v>
      </c>
      <c r="I8" s="2" t="s">
        <v>25</v>
      </c>
      <c r="J8" s="2" t="s">
        <v>59</v>
      </c>
      <c r="K8" s="2" t="s">
        <v>25</v>
      </c>
      <c r="L8" s="2" t="s">
        <v>59</v>
      </c>
      <c r="M8" s="2" t="s">
        <v>25</v>
      </c>
      <c r="N8" s="2" t="s">
        <v>59</v>
      </c>
      <c r="O8" s="2" t="s">
        <v>25</v>
      </c>
      <c r="P8" s="2" t="s">
        <v>59</v>
      </c>
      <c r="Q8" s="2" t="s">
        <v>25</v>
      </c>
      <c r="R8" s="2" t="s">
        <v>59</v>
      </c>
      <c r="S8" s="2" t="s">
        <v>25</v>
      </c>
      <c r="T8" s="2" t="s">
        <v>59</v>
      </c>
      <c r="U8" s="2" t="s">
        <v>25</v>
      </c>
      <c r="V8" s="3" t="s">
        <v>26</v>
      </c>
      <c r="W8" s="214"/>
    </row>
    <row r="9" spans="1:23" ht="15.75" customHeight="1">
      <c r="A9" s="191" t="s">
        <v>12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3"/>
    </row>
    <row r="10" spans="1:23" ht="15.75" customHeight="1">
      <c r="A10" s="191" t="s">
        <v>27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3"/>
    </row>
    <row r="11" spans="1:23" ht="18.75" customHeight="1">
      <c r="A11" s="15"/>
      <c r="B11" s="153" t="s">
        <v>72</v>
      </c>
      <c r="C11" s="141"/>
      <c r="D11" s="142"/>
      <c r="E11" s="13">
        <v>160</v>
      </c>
      <c r="F11" s="13">
        <v>6</v>
      </c>
      <c r="G11" s="13"/>
      <c r="H11" s="13"/>
      <c r="I11" s="109"/>
      <c r="J11" s="109"/>
      <c r="K11" s="109"/>
      <c r="L11" s="109"/>
      <c r="M11" s="13"/>
      <c r="N11" s="13"/>
      <c r="O11" s="13"/>
      <c r="P11" s="13"/>
      <c r="Q11" s="109"/>
      <c r="R11" s="109"/>
      <c r="S11" s="109"/>
      <c r="T11" s="109"/>
      <c r="U11" s="18">
        <f aca="true" t="shared" si="0" ref="U11:V14">SUM(E11,G11,I11,K11,M11,O11,Q11,S11)</f>
        <v>160</v>
      </c>
      <c r="V11" s="25">
        <f t="shared" si="0"/>
        <v>6</v>
      </c>
      <c r="W11" s="75"/>
    </row>
    <row r="12" spans="1:23" ht="18" customHeight="1">
      <c r="A12" s="15"/>
      <c r="B12" s="140" t="s">
        <v>31</v>
      </c>
      <c r="C12" s="141"/>
      <c r="D12" s="142"/>
      <c r="E12" s="14">
        <v>80</v>
      </c>
      <c r="F12" s="13">
        <v>3</v>
      </c>
      <c r="G12" s="13"/>
      <c r="H12" s="13"/>
      <c r="I12" s="109"/>
      <c r="J12" s="109"/>
      <c r="K12" s="109"/>
      <c r="L12" s="109"/>
      <c r="M12" s="13"/>
      <c r="N12" s="13"/>
      <c r="O12" s="13"/>
      <c r="P12" s="13"/>
      <c r="Q12" s="109"/>
      <c r="R12" s="109"/>
      <c r="S12" s="109"/>
      <c r="T12" s="109"/>
      <c r="U12" s="18">
        <f t="shared" si="0"/>
        <v>80</v>
      </c>
      <c r="V12" s="25">
        <f t="shared" si="0"/>
        <v>3</v>
      </c>
      <c r="W12" s="75" t="s">
        <v>80</v>
      </c>
    </row>
    <row r="13" spans="1:23" ht="20.25">
      <c r="A13" s="15"/>
      <c r="B13" s="140" t="s">
        <v>48</v>
      </c>
      <c r="C13" s="141"/>
      <c r="D13" s="142"/>
      <c r="E13" s="14">
        <v>80</v>
      </c>
      <c r="F13" s="13">
        <v>3</v>
      </c>
      <c r="G13" s="14">
        <v>80</v>
      </c>
      <c r="H13" s="13">
        <v>3</v>
      </c>
      <c r="I13" s="110">
        <v>80</v>
      </c>
      <c r="J13" s="109">
        <v>3</v>
      </c>
      <c r="K13" s="110">
        <v>80</v>
      </c>
      <c r="L13" s="109">
        <v>3</v>
      </c>
      <c r="M13" s="13"/>
      <c r="N13" s="13"/>
      <c r="O13" s="13"/>
      <c r="P13" s="13"/>
      <c r="Q13" s="109"/>
      <c r="R13" s="109"/>
      <c r="S13" s="109"/>
      <c r="T13" s="109"/>
      <c r="U13" s="18">
        <f t="shared" si="0"/>
        <v>320</v>
      </c>
      <c r="V13" s="25">
        <f t="shared" si="0"/>
        <v>12</v>
      </c>
      <c r="W13" s="75" t="s">
        <v>81</v>
      </c>
    </row>
    <row r="14" spans="1:23" ht="21" thickBot="1">
      <c r="A14" s="15"/>
      <c r="B14" s="143" t="s">
        <v>78</v>
      </c>
      <c r="C14" s="144"/>
      <c r="D14" s="145"/>
      <c r="E14" s="14">
        <v>80</v>
      </c>
      <c r="F14" s="14">
        <v>3</v>
      </c>
      <c r="G14" s="14">
        <v>80</v>
      </c>
      <c r="H14" s="14">
        <v>3</v>
      </c>
      <c r="I14" s="110"/>
      <c r="J14" s="110"/>
      <c r="K14" s="110"/>
      <c r="L14" s="110"/>
      <c r="M14" s="14"/>
      <c r="N14" s="14"/>
      <c r="O14" s="14"/>
      <c r="P14" s="14"/>
      <c r="Q14" s="110"/>
      <c r="R14" s="110"/>
      <c r="S14" s="110"/>
      <c r="T14" s="110"/>
      <c r="U14" s="18">
        <f t="shared" si="0"/>
        <v>160</v>
      </c>
      <c r="V14" s="25">
        <f t="shared" si="0"/>
        <v>6</v>
      </c>
      <c r="W14" s="75" t="s">
        <v>69</v>
      </c>
    </row>
    <row r="15" spans="1:23" ht="20.25" customHeight="1" thickBot="1">
      <c r="A15" s="219" t="s">
        <v>41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</row>
    <row r="16" spans="1:23" ht="18.75" customHeight="1">
      <c r="A16" s="15"/>
      <c r="B16" s="153" t="s">
        <v>65</v>
      </c>
      <c r="C16" s="154"/>
      <c r="D16" s="155"/>
      <c r="E16" s="13"/>
      <c r="F16" s="13"/>
      <c r="G16" s="14">
        <v>80</v>
      </c>
      <c r="H16" s="13">
        <v>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8">
        <f>SUM(E16,G16,I16,K16,M16,O16,Q16,S16)</f>
        <v>80</v>
      </c>
      <c r="V16" s="25">
        <f>SUM(F16,H16,J16,L16,N16,P16,R16,T16)</f>
        <v>3</v>
      </c>
      <c r="W16" s="75"/>
    </row>
    <row r="17" spans="1:23" ht="18.75" customHeight="1">
      <c r="A17" s="15"/>
      <c r="B17" s="153" t="s">
        <v>67</v>
      </c>
      <c r="C17" s="154"/>
      <c r="D17" s="155"/>
      <c r="E17" s="13"/>
      <c r="F17" s="13"/>
      <c r="G17" s="13"/>
      <c r="H17" s="13"/>
      <c r="I17" s="13"/>
      <c r="J17" s="13"/>
      <c r="K17" s="13">
        <v>80</v>
      </c>
      <c r="L17" s="13">
        <v>3</v>
      </c>
      <c r="M17" s="13"/>
      <c r="N17" s="13"/>
      <c r="O17" s="13"/>
      <c r="P17" s="13"/>
      <c r="Q17" s="13"/>
      <c r="R17" s="13"/>
      <c r="S17" s="13"/>
      <c r="T17" s="13"/>
      <c r="U17" s="18">
        <f>SUM(E17,G17,I17,K17,M17,O17,Q17,S17)</f>
        <v>80</v>
      </c>
      <c r="V17" s="25">
        <f>SUM(F17,H17,J17,L17,N17,P17,R17,T17)</f>
        <v>3</v>
      </c>
      <c r="W17" s="75"/>
    </row>
    <row r="18" spans="1:23" ht="19.5" customHeight="1">
      <c r="A18" s="69"/>
      <c r="B18" s="203" t="s">
        <v>28</v>
      </c>
      <c r="C18" s="204"/>
      <c r="D18" s="205"/>
      <c r="E18" s="78"/>
      <c r="F18" s="78">
        <f>COUNT(F11:F14,F16:F17)</f>
        <v>4</v>
      </c>
      <c r="G18" s="78"/>
      <c r="H18" s="78">
        <f>COUNT(H11:H14,H16:H17)</f>
        <v>3</v>
      </c>
      <c r="I18" s="78"/>
      <c r="J18" s="78">
        <f>COUNT(J11:J14,J16:J17)</f>
        <v>1</v>
      </c>
      <c r="K18" s="78"/>
      <c r="L18" s="78">
        <f>COUNT(L11:L14,L16:L17)</f>
        <v>2</v>
      </c>
      <c r="M18" s="99"/>
      <c r="N18" s="78"/>
      <c r="O18" s="79"/>
      <c r="P18" s="79"/>
      <c r="Q18" s="79"/>
      <c r="R18" s="79"/>
      <c r="S18" s="79"/>
      <c r="T18" s="78"/>
      <c r="U18" s="100"/>
      <c r="V18" s="101"/>
      <c r="W18" s="80"/>
    </row>
    <row r="19" spans="1:23" s="41" customFormat="1" ht="21" thickBot="1">
      <c r="A19" s="26"/>
      <c r="B19" s="206" t="s">
        <v>89</v>
      </c>
      <c r="C19" s="207"/>
      <c r="D19" s="208"/>
      <c r="E19" s="81">
        <f>SUM(E11:E14)</f>
        <v>400</v>
      </c>
      <c r="F19" s="81">
        <f>SUM(F11:F14)</f>
        <v>15</v>
      </c>
      <c r="G19" s="81">
        <f aca="true" t="shared" si="1" ref="G19:L19">SUM(G11:G14,G16:G17)</f>
        <v>240</v>
      </c>
      <c r="H19" s="81">
        <f t="shared" si="1"/>
        <v>9</v>
      </c>
      <c r="I19" s="81">
        <f t="shared" si="1"/>
        <v>80</v>
      </c>
      <c r="J19" s="81">
        <f t="shared" si="1"/>
        <v>3</v>
      </c>
      <c r="K19" s="81">
        <f t="shared" si="1"/>
        <v>160</v>
      </c>
      <c r="L19" s="81">
        <f t="shared" si="1"/>
        <v>6</v>
      </c>
      <c r="M19" s="81"/>
      <c r="N19" s="81"/>
      <c r="O19" s="81"/>
      <c r="P19" s="81"/>
      <c r="Q19" s="81"/>
      <c r="R19" s="81"/>
      <c r="S19" s="81"/>
      <c r="T19" s="81"/>
      <c r="U19" s="82">
        <f>SUM(U11:U14,U16:U17)</f>
        <v>880</v>
      </c>
      <c r="V19" s="82">
        <f>SUM(V11:V14,V16:V17)</f>
        <v>33</v>
      </c>
      <c r="W19" s="83">
        <f>SUM(F19,H19,J19,L19,N19,P19)</f>
        <v>33</v>
      </c>
    </row>
    <row r="20" spans="1:23" ht="15.75" customHeight="1">
      <c r="A20" s="182" t="s">
        <v>57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4"/>
    </row>
    <row r="21" spans="1:23" ht="16.5" customHeight="1" thickBot="1">
      <c r="A21" s="134" t="s">
        <v>27</v>
      </c>
      <c r="B21" s="135"/>
      <c r="C21" s="135"/>
      <c r="D21" s="135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135"/>
      <c r="V21" s="135"/>
      <c r="W21" s="136"/>
    </row>
    <row r="22" spans="1:23" ht="21" customHeight="1">
      <c r="A22" s="15"/>
      <c r="B22" s="140" t="s">
        <v>70</v>
      </c>
      <c r="C22" s="141"/>
      <c r="D22" s="142"/>
      <c r="E22" s="52">
        <v>80</v>
      </c>
      <c r="F22" s="52">
        <v>3</v>
      </c>
      <c r="G22" s="60"/>
      <c r="H22" s="60"/>
      <c r="I22" s="111"/>
      <c r="J22" s="111"/>
      <c r="K22" s="111"/>
      <c r="L22" s="111"/>
      <c r="M22" s="52"/>
      <c r="N22" s="52"/>
      <c r="O22" s="52"/>
      <c r="P22" s="52"/>
      <c r="Q22" s="111"/>
      <c r="R22" s="111"/>
      <c r="S22" s="111"/>
      <c r="T22" s="111"/>
      <c r="U22" s="18">
        <f>SUM(G22,E22,I22,K22,M22,O22,Q22,S22)</f>
        <v>80</v>
      </c>
      <c r="V22" s="25">
        <f>SUM(H22,F22,J22,L22,N22,P22,R22,T22)</f>
        <v>3</v>
      </c>
      <c r="W22" s="75"/>
    </row>
    <row r="23" spans="1:23" ht="21" thickBot="1">
      <c r="A23" s="15"/>
      <c r="B23" s="140" t="s">
        <v>92</v>
      </c>
      <c r="C23" s="154"/>
      <c r="D23" s="155"/>
      <c r="E23" s="13"/>
      <c r="F23" s="13"/>
      <c r="G23" s="13"/>
      <c r="H23" s="13"/>
      <c r="I23" s="109"/>
      <c r="J23" s="109"/>
      <c r="K23" s="109"/>
      <c r="L23" s="109"/>
      <c r="M23" s="13">
        <v>80</v>
      </c>
      <c r="N23" s="13">
        <v>3</v>
      </c>
      <c r="O23" s="13">
        <v>80</v>
      </c>
      <c r="P23" s="13">
        <v>3</v>
      </c>
      <c r="Q23" s="109"/>
      <c r="R23" s="109"/>
      <c r="S23" s="109"/>
      <c r="T23" s="109"/>
      <c r="U23" s="18">
        <f>SUM(E23,G23,I23,K23,M23,O23,Q23,S23)</f>
        <v>160</v>
      </c>
      <c r="V23" s="25">
        <f>SUM(F23,H23,J23,L23,N23,P23,R23,T23)</f>
        <v>6</v>
      </c>
      <c r="W23" s="75"/>
    </row>
    <row r="24" spans="1:53" s="60" customFormat="1" ht="22.5" customHeight="1">
      <c r="A24" s="72"/>
      <c r="B24" s="190" t="s">
        <v>0</v>
      </c>
      <c r="C24" s="190"/>
      <c r="D24" s="190"/>
      <c r="E24" s="61"/>
      <c r="F24" s="61"/>
      <c r="G24" s="13">
        <v>106</v>
      </c>
      <c r="H24" s="13">
        <v>4</v>
      </c>
      <c r="I24" s="109"/>
      <c r="J24" s="112"/>
      <c r="K24" s="109"/>
      <c r="L24" s="109"/>
      <c r="M24" s="13"/>
      <c r="N24" s="13"/>
      <c r="O24" s="13"/>
      <c r="P24" s="13"/>
      <c r="Q24" s="109"/>
      <c r="R24" s="109"/>
      <c r="S24" s="109"/>
      <c r="T24" s="109"/>
      <c r="U24" s="59">
        <f>SUM(G24,I24,K24,M24,O24,Q24,S24)</f>
        <v>106</v>
      </c>
      <c r="V24" s="70">
        <f>SUM(H24,J24,L24,N24,P24,R24,T24)</f>
        <v>4</v>
      </c>
      <c r="W24" s="28" t="s">
        <v>39</v>
      </c>
      <c r="X24" s="6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s="61" customFormat="1" ht="19.5" customHeight="1">
      <c r="A25" s="62"/>
      <c r="B25" s="152" t="s">
        <v>73</v>
      </c>
      <c r="C25" s="152"/>
      <c r="D25" s="152"/>
      <c r="E25" s="13"/>
      <c r="F25" s="13"/>
      <c r="I25" s="109">
        <v>106</v>
      </c>
      <c r="J25" s="109">
        <v>4</v>
      </c>
      <c r="K25" s="109"/>
      <c r="L25" s="109"/>
      <c r="M25" s="13"/>
      <c r="N25" s="13"/>
      <c r="O25" s="13"/>
      <c r="P25" s="13"/>
      <c r="Q25" s="109"/>
      <c r="R25" s="109"/>
      <c r="S25" s="109"/>
      <c r="T25" s="109"/>
      <c r="U25" s="18">
        <f>SUM(E25,I25,K25,M25,O25,Q25,S25)</f>
        <v>106</v>
      </c>
      <c r="V25" s="25">
        <f>SUM(F25,J25,L25,N25,P25,R25,T25)</f>
        <v>4</v>
      </c>
      <c r="W25" s="7" t="s">
        <v>83</v>
      </c>
      <c r="X25" s="65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20.25">
      <c r="A26" s="63"/>
      <c r="B26" s="149" t="s">
        <v>71</v>
      </c>
      <c r="C26" s="150"/>
      <c r="D26" s="151"/>
      <c r="E26" s="58"/>
      <c r="F26" s="58"/>
      <c r="G26" s="58"/>
      <c r="H26" s="58"/>
      <c r="I26" s="113">
        <v>132</v>
      </c>
      <c r="J26" s="113">
        <v>5</v>
      </c>
      <c r="K26" s="114"/>
      <c r="L26" s="115"/>
      <c r="M26" s="58"/>
      <c r="N26" s="58"/>
      <c r="O26" s="58"/>
      <c r="P26" s="58"/>
      <c r="Q26" s="114"/>
      <c r="R26" s="114"/>
      <c r="S26" s="114"/>
      <c r="T26" s="114"/>
      <c r="U26" s="18">
        <f aca="true" t="shared" si="2" ref="U26:U33">SUM(E26,G26,I26,K26,M26,O26,Q26,S26)</f>
        <v>132</v>
      </c>
      <c r="V26" s="25">
        <f aca="true" t="shared" si="3" ref="V26:V33">SUM(F26,H26,J26,L26,N26,P26,R26,T26)</f>
        <v>5</v>
      </c>
      <c r="W26" s="64" t="s">
        <v>68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ht="20.25">
      <c r="A27" s="48"/>
      <c r="B27" s="131" t="s">
        <v>40</v>
      </c>
      <c r="C27" s="132"/>
      <c r="D27" s="133"/>
      <c r="E27" s="24"/>
      <c r="F27" s="24"/>
      <c r="G27" s="24"/>
      <c r="H27" s="24"/>
      <c r="I27" s="116"/>
      <c r="J27" s="116"/>
      <c r="K27" s="117"/>
      <c r="L27" s="117"/>
      <c r="M27" s="18">
        <v>80</v>
      </c>
      <c r="N27" s="18">
        <v>3</v>
      </c>
      <c r="O27" s="24"/>
      <c r="P27" s="24"/>
      <c r="Q27" s="116"/>
      <c r="R27" s="116"/>
      <c r="S27" s="116"/>
      <c r="T27" s="116"/>
      <c r="U27" s="18">
        <f>SUM(E27,G27,I27,M27,K27,O27,Q27,S27)</f>
        <v>80</v>
      </c>
      <c r="V27" s="25">
        <f>SUM(F27,H27,J27,N27,L27,P27,R27,T27)</f>
        <v>3</v>
      </c>
      <c r="W27" s="64" t="s">
        <v>84</v>
      </c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20.25">
      <c r="A28" s="48"/>
      <c r="B28" s="131" t="s">
        <v>19</v>
      </c>
      <c r="C28" s="132"/>
      <c r="D28" s="133"/>
      <c r="E28" s="24"/>
      <c r="F28" s="24"/>
      <c r="G28" s="24"/>
      <c r="H28" s="24"/>
      <c r="I28" s="116"/>
      <c r="J28" s="116"/>
      <c r="K28" s="117">
        <v>80</v>
      </c>
      <c r="L28" s="117">
        <v>3</v>
      </c>
      <c r="M28" s="18"/>
      <c r="N28" s="18"/>
      <c r="O28" s="24"/>
      <c r="P28" s="24"/>
      <c r="Q28" s="116"/>
      <c r="R28" s="116"/>
      <c r="S28" s="116"/>
      <c r="T28" s="116"/>
      <c r="U28" s="18">
        <f t="shared" si="2"/>
        <v>80</v>
      </c>
      <c r="V28" s="25">
        <f t="shared" si="3"/>
        <v>3</v>
      </c>
      <c r="W28" s="64" t="s">
        <v>49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21" thickBot="1">
      <c r="A29" s="48"/>
      <c r="B29" s="131" t="s">
        <v>55</v>
      </c>
      <c r="C29" s="132"/>
      <c r="D29" s="133"/>
      <c r="E29" s="24"/>
      <c r="F29" s="24"/>
      <c r="G29" s="24"/>
      <c r="H29" s="24"/>
      <c r="I29" s="116"/>
      <c r="J29" s="117"/>
      <c r="K29" s="117">
        <v>160</v>
      </c>
      <c r="L29" s="117">
        <v>6</v>
      </c>
      <c r="M29" s="18"/>
      <c r="N29" s="18"/>
      <c r="O29" s="18"/>
      <c r="P29" s="18"/>
      <c r="Q29" s="116"/>
      <c r="R29" s="116"/>
      <c r="S29" s="116"/>
      <c r="T29" s="116"/>
      <c r="U29" s="18">
        <f t="shared" si="2"/>
        <v>160</v>
      </c>
      <c r="V29" s="25">
        <f t="shared" si="3"/>
        <v>6</v>
      </c>
      <c r="W29" s="64" t="s">
        <v>45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ht="20.25">
      <c r="A30" s="48"/>
      <c r="B30" s="131" t="s">
        <v>20</v>
      </c>
      <c r="C30" s="132"/>
      <c r="D30" s="133"/>
      <c r="E30" s="24"/>
      <c r="F30" s="24"/>
      <c r="G30" s="24"/>
      <c r="H30" s="24"/>
      <c r="I30" s="116">
        <v>134</v>
      </c>
      <c r="J30" s="117">
        <v>5</v>
      </c>
      <c r="K30" s="116"/>
      <c r="L30" s="116"/>
      <c r="M30" s="24"/>
      <c r="N30" s="24"/>
      <c r="O30" s="24"/>
      <c r="P30" s="24"/>
      <c r="Q30" s="116"/>
      <c r="R30" s="116"/>
      <c r="S30" s="116"/>
      <c r="T30" s="116"/>
      <c r="U30" s="18">
        <f t="shared" si="2"/>
        <v>134</v>
      </c>
      <c r="V30" s="25">
        <f t="shared" si="3"/>
        <v>5</v>
      </c>
      <c r="W30" s="38" t="s">
        <v>74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3" ht="20.25">
      <c r="A31" s="48"/>
      <c r="B31" s="131" t="s">
        <v>61</v>
      </c>
      <c r="C31" s="132"/>
      <c r="D31" s="133"/>
      <c r="E31" s="24"/>
      <c r="F31" s="24"/>
      <c r="G31" s="24"/>
      <c r="H31" s="24"/>
      <c r="I31" s="116"/>
      <c r="J31" s="116"/>
      <c r="K31" s="116">
        <v>134</v>
      </c>
      <c r="L31" s="117">
        <v>5</v>
      </c>
      <c r="M31" s="24"/>
      <c r="N31" s="24"/>
      <c r="O31" s="24"/>
      <c r="P31" s="24"/>
      <c r="Q31" s="116"/>
      <c r="R31" s="116"/>
      <c r="S31" s="116"/>
      <c r="T31" s="116"/>
      <c r="U31" s="18">
        <f t="shared" si="2"/>
        <v>134</v>
      </c>
      <c r="V31" s="25">
        <f t="shared" si="3"/>
        <v>5</v>
      </c>
      <c r="W31" s="64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1:53" ht="20.25">
      <c r="A32" s="48"/>
      <c r="B32" s="131" t="s">
        <v>47</v>
      </c>
      <c r="C32" s="132"/>
      <c r="D32" s="133"/>
      <c r="E32" s="24"/>
      <c r="F32" s="24"/>
      <c r="G32" s="24"/>
      <c r="H32" s="24"/>
      <c r="I32" s="116"/>
      <c r="J32" s="116"/>
      <c r="K32" s="116"/>
      <c r="L32" s="116"/>
      <c r="M32" s="24">
        <v>134</v>
      </c>
      <c r="N32" s="18">
        <v>5</v>
      </c>
      <c r="O32" s="24"/>
      <c r="P32" s="24"/>
      <c r="Q32" s="116"/>
      <c r="R32" s="116"/>
      <c r="S32" s="116"/>
      <c r="T32" s="116"/>
      <c r="U32" s="18">
        <f t="shared" si="2"/>
        <v>134</v>
      </c>
      <c r="V32" s="25">
        <f t="shared" si="3"/>
        <v>5</v>
      </c>
      <c r="W32" s="7" t="s">
        <v>17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53" ht="20.25">
      <c r="A33" s="48"/>
      <c r="B33" s="131" t="s">
        <v>42</v>
      </c>
      <c r="C33" s="132"/>
      <c r="D33" s="133"/>
      <c r="E33" s="24"/>
      <c r="F33" s="24"/>
      <c r="G33" s="24"/>
      <c r="H33" s="24"/>
      <c r="I33" s="116"/>
      <c r="J33" s="116"/>
      <c r="K33" s="116"/>
      <c r="L33" s="116"/>
      <c r="M33" s="24"/>
      <c r="N33" s="24"/>
      <c r="O33" s="24">
        <v>106</v>
      </c>
      <c r="P33" s="18">
        <v>4</v>
      </c>
      <c r="Q33" s="116"/>
      <c r="R33" s="115"/>
      <c r="S33" s="116"/>
      <c r="T33" s="116"/>
      <c r="U33" s="18">
        <f t="shared" si="2"/>
        <v>106</v>
      </c>
      <c r="V33" s="25">
        <f t="shared" si="3"/>
        <v>4</v>
      </c>
      <c r="W33" s="64" t="s">
        <v>18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53" ht="15.75" customHeight="1" thickBot="1">
      <c r="A34" s="134" t="s">
        <v>41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53" ht="16.5" thickBot="1">
      <c r="A35" s="50"/>
      <c r="B35" s="156"/>
      <c r="C35" s="156"/>
      <c r="D35" s="156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71"/>
      <c r="V35" s="71"/>
      <c r="W35" s="43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53" ht="20.25">
      <c r="A36" s="42"/>
      <c r="B36" s="146" t="s">
        <v>32</v>
      </c>
      <c r="C36" s="147"/>
      <c r="D36" s="148"/>
      <c r="E36" s="52"/>
      <c r="F36" s="52"/>
      <c r="G36" s="52"/>
      <c r="H36" s="52"/>
      <c r="I36" s="118">
        <v>132</v>
      </c>
      <c r="J36" s="119">
        <v>5</v>
      </c>
      <c r="K36" s="118">
        <v>132</v>
      </c>
      <c r="L36" s="111">
        <v>5</v>
      </c>
      <c r="M36" s="68">
        <v>108</v>
      </c>
      <c r="N36" s="52">
        <v>4</v>
      </c>
      <c r="O36" s="68">
        <v>108</v>
      </c>
      <c r="P36" s="52">
        <v>4</v>
      </c>
      <c r="Q36" s="111"/>
      <c r="R36" s="111"/>
      <c r="S36" s="111"/>
      <c r="T36" s="111"/>
      <c r="U36" s="59">
        <f>SUM(E36,G36,I36,K36,M36,O36,Q36,S36)</f>
        <v>480</v>
      </c>
      <c r="V36" s="70">
        <f>SUM(F36,H36,J36,L36,N36,P36,R36,T36)</f>
        <v>18</v>
      </c>
      <c r="W36" s="43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 s="61" customFormat="1" ht="20.25">
      <c r="A37" s="62"/>
      <c r="B37" s="140" t="s">
        <v>3</v>
      </c>
      <c r="C37" s="141"/>
      <c r="D37" s="142"/>
      <c r="E37" s="13"/>
      <c r="F37" s="13"/>
      <c r="G37" s="13"/>
      <c r="H37" s="13"/>
      <c r="I37" s="116"/>
      <c r="J37" s="112"/>
      <c r="K37" s="109">
        <v>160</v>
      </c>
      <c r="L37" s="109">
        <v>6</v>
      </c>
      <c r="M37" s="13"/>
      <c r="N37" s="13"/>
      <c r="O37" s="13"/>
      <c r="P37" s="13"/>
      <c r="Q37" s="109"/>
      <c r="R37" s="109"/>
      <c r="S37" s="109"/>
      <c r="T37" s="109"/>
      <c r="U37" s="96">
        <f>SUM(K37,M38,I39)</f>
        <v>480</v>
      </c>
      <c r="V37" s="95">
        <f>SUM(J39,L37,N38)</f>
        <v>18</v>
      </c>
      <c r="W37" s="7"/>
      <c r="X37" s="66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 s="61" customFormat="1" ht="20.25">
      <c r="A38" s="62"/>
      <c r="B38" s="140" t="s">
        <v>6</v>
      </c>
      <c r="C38" s="141"/>
      <c r="D38" s="142"/>
      <c r="E38" s="13"/>
      <c r="F38" s="13"/>
      <c r="G38" s="13"/>
      <c r="H38" s="13"/>
      <c r="I38" s="109"/>
      <c r="J38" s="112"/>
      <c r="K38" s="116"/>
      <c r="L38" s="109"/>
      <c r="M38" s="13">
        <v>160</v>
      </c>
      <c r="N38" s="13">
        <v>6</v>
      </c>
      <c r="O38" s="13"/>
      <c r="P38" s="13"/>
      <c r="Q38" s="109"/>
      <c r="R38" s="109"/>
      <c r="S38" s="109"/>
      <c r="T38" s="109"/>
      <c r="U38" s="97"/>
      <c r="V38" s="98"/>
      <c r="W38" s="7"/>
      <c r="X38" s="66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s="61" customFormat="1" ht="16.5" customHeight="1" thickBot="1">
      <c r="A39" s="48"/>
      <c r="B39" s="157" t="s">
        <v>66</v>
      </c>
      <c r="C39" s="158"/>
      <c r="D39" s="159"/>
      <c r="E39" s="13"/>
      <c r="F39" s="13"/>
      <c r="G39" s="13"/>
      <c r="H39" s="13"/>
      <c r="I39" s="109">
        <v>160</v>
      </c>
      <c r="J39" s="109">
        <v>6</v>
      </c>
      <c r="K39" s="120"/>
      <c r="L39" s="120"/>
      <c r="M39" s="13"/>
      <c r="N39" s="13"/>
      <c r="O39" s="13"/>
      <c r="P39" s="13"/>
      <c r="Q39" s="109"/>
      <c r="R39" s="109"/>
      <c r="S39" s="109"/>
      <c r="T39" s="109"/>
      <c r="U39" s="97"/>
      <c r="V39" s="98"/>
      <c r="W39" s="77"/>
      <c r="X39" s="66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23" ht="15.75">
      <c r="A40" s="37"/>
      <c r="B40" s="185" t="s">
        <v>28</v>
      </c>
      <c r="C40" s="186"/>
      <c r="D40" s="187"/>
      <c r="E40" s="84"/>
      <c r="F40" s="85">
        <f>COUNT(F22:F33)+F36</f>
        <v>1</v>
      </c>
      <c r="G40" s="85"/>
      <c r="H40" s="85">
        <f>COUNT(H22:H33)+H36</f>
        <v>1</v>
      </c>
      <c r="I40" s="85"/>
      <c r="J40" s="85">
        <f>COUNT(J22:J33,J36)</f>
        <v>4</v>
      </c>
      <c r="K40" s="85"/>
      <c r="L40" s="85">
        <f>COUNT(L22:L33,L36)</f>
        <v>4</v>
      </c>
      <c r="M40" s="85"/>
      <c r="N40" s="85">
        <f>COUNT(N22:N33,N36)</f>
        <v>4</v>
      </c>
      <c r="O40" s="85"/>
      <c r="P40" s="85">
        <f>COUNT(P22:P33,P36)</f>
        <v>3</v>
      </c>
      <c r="Q40" s="85"/>
      <c r="R40" s="85">
        <f>COUNT(R26:R39)</f>
        <v>0</v>
      </c>
      <c r="S40" s="85"/>
      <c r="T40" s="85">
        <f>COUNT(T26:T39)</f>
        <v>0</v>
      </c>
      <c r="U40" s="84"/>
      <c r="V40" s="86"/>
      <c r="W40" s="87"/>
    </row>
    <row r="41" spans="1:23" s="27" customFormat="1" ht="21" thickBot="1">
      <c r="A41" s="39"/>
      <c r="B41" s="206" t="s">
        <v>52</v>
      </c>
      <c r="C41" s="207"/>
      <c r="D41" s="208"/>
      <c r="E41" s="88">
        <f>SUM(E22:E33,E36)</f>
        <v>80</v>
      </c>
      <c r="F41" s="88">
        <f>SUM(F22:F33,F36)</f>
        <v>3</v>
      </c>
      <c r="G41" s="88">
        <f>SUM(G22:G33,G36)</f>
        <v>106</v>
      </c>
      <c r="H41" s="88">
        <f>SUM(H22:H33,H36)</f>
        <v>4</v>
      </c>
      <c r="I41" s="88">
        <f>SUM(I22:I33,I36)</f>
        <v>504</v>
      </c>
      <c r="J41" s="88">
        <f aca="true" t="shared" si="4" ref="J41:P41">SUM(J22:J33,J36)</f>
        <v>19</v>
      </c>
      <c r="K41" s="88">
        <f t="shared" si="4"/>
        <v>506</v>
      </c>
      <c r="L41" s="88">
        <f t="shared" si="4"/>
        <v>19</v>
      </c>
      <c r="M41" s="88">
        <f>SUM(M22:M33,M36)</f>
        <v>402</v>
      </c>
      <c r="N41" s="88">
        <f t="shared" si="4"/>
        <v>15</v>
      </c>
      <c r="O41" s="88">
        <f t="shared" si="4"/>
        <v>294</v>
      </c>
      <c r="P41" s="88">
        <f t="shared" si="4"/>
        <v>11</v>
      </c>
      <c r="Q41" s="88">
        <f>SUM(Q24:Q33)+Q36</f>
        <v>0</v>
      </c>
      <c r="R41" s="88">
        <f>SUM(R26:R39)</f>
        <v>0</v>
      </c>
      <c r="S41" s="88">
        <f>SUM(S24:S33)+S36</f>
        <v>0</v>
      </c>
      <c r="T41" s="88">
        <f>SUM(T26:T39)</f>
        <v>0</v>
      </c>
      <c r="U41" s="82">
        <f>SUM(U22:U33,U36)</f>
        <v>1892</v>
      </c>
      <c r="V41" s="82">
        <f>SUM(V22:V33,V36)</f>
        <v>71</v>
      </c>
      <c r="W41" s="89">
        <f>SUM(F41,H41,J41,L41,N41,P41,R41,T41)</f>
        <v>71</v>
      </c>
    </row>
    <row r="42" spans="1:23" s="27" customFormat="1" ht="15.75" customHeight="1">
      <c r="A42" s="182" t="s">
        <v>77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4"/>
    </row>
    <row r="43" spans="1:23" s="27" customFormat="1" ht="16.5" customHeight="1" thickBot="1">
      <c r="A43" s="134" t="s">
        <v>27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6"/>
    </row>
    <row r="44" spans="1:23" s="27" customFormat="1" ht="16.5" customHeight="1">
      <c r="A44" s="49"/>
      <c r="B44" s="146" t="s">
        <v>50</v>
      </c>
      <c r="C44" s="147"/>
      <c r="D44" s="225"/>
      <c r="E44" s="52"/>
      <c r="F44" s="103"/>
      <c r="G44" s="73">
        <v>134</v>
      </c>
      <c r="H44" s="52">
        <v>5</v>
      </c>
      <c r="I44" s="111"/>
      <c r="J44" s="111"/>
      <c r="K44" s="111"/>
      <c r="L44" s="111"/>
      <c r="M44" s="52"/>
      <c r="N44" s="52"/>
      <c r="O44" s="52"/>
      <c r="P44" s="52"/>
      <c r="Q44" s="111"/>
      <c r="R44" s="111"/>
      <c r="S44" s="111"/>
      <c r="T44" s="111"/>
      <c r="U44" s="73">
        <f aca="true" t="shared" si="5" ref="U44:U56">SUM(E44,G44,I44,K44,M44,O44,Q44,S44)</f>
        <v>134</v>
      </c>
      <c r="V44" s="74">
        <f aca="true" t="shared" si="6" ref="V44:V56">SUM(F44,H44,J44,L44,N44,P44,R44,T44)</f>
        <v>5</v>
      </c>
      <c r="W44" s="38" t="s">
        <v>74</v>
      </c>
    </row>
    <row r="45" spans="1:23" s="27" customFormat="1" ht="16.5" customHeight="1">
      <c r="A45" s="48"/>
      <c r="B45" s="140" t="s">
        <v>4</v>
      </c>
      <c r="C45" s="180"/>
      <c r="D45" s="181"/>
      <c r="E45" s="18">
        <v>160</v>
      </c>
      <c r="F45" s="13">
        <v>6</v>
      </c>
      <c r="G45" s="18">
        <v>180</v>
      </c>
      <c r="H45" s="13">
        <v>7</v>
      </c>
      <c r="I45" s="109">
        <v>80</v>
      </c>
      <c r="J45" s="109">
        <v>3</v>
      </c>
      <c r="K45" s="121"/>
      <c r="L45" s="121"/>
      <c r="M45" s="18"/>
      <c r="N45" s="13"/>
      <c r="O45" s="13"/>
      <c r="P45" s="13"/>
      <c r="Q45" s="109"/>
      <c r="R45" s="109"/>
      <c r="S45" s="109"/>
      <c r="T45" s="109"/>
      <c r="U45" s="59">
        <f>SUM(E45,G45,I45,M45,K45,O45,Q45,S45)</f>
        <v>420</v>
      </c>
      <c r="V45" s="70">
        <f>SUM(F45,H45,J45,N45,L45,P45,R45,T45)</f>
        <v>16</v>
      </c>
      <c r="W45" s="28" t="s">
        <v>74</v>
      </c>
    </row>
    <row r="46" spans="1:23" s="27" customFormat="1" ht="16.5" customHeight="1">
      <c r="A46" s="48"/>
      <c r="B46" s="140" t="s">
        <v>79</v>
      </c>
      <c r="C46" s="180"/>
      <c r="D46" s="181"/>
      <c r="E46" s="18">
        <v>160</v>
      </c>
      <c r="F46" s="13">
        <v>6</v>
      </c>
      <c r="G46" s="13"/>
      <c r="H46" s="104"/>
      <c r="I46" s="109"/>
      <c r="J46" s="109"/>
      <c r="K46" s="109"/>
      <c r="L46" s="109"/>
      <c r="M46" s="13"/>
      <c r="N46" s="13"/>
      <c r="O46" s="13"/>
      <c r="P46" s="13"/>
      <c r="Q46" s="109"/>
      <c r="R46" s="109"/>
      <c r="S46" s="109"/>
      <c r="T46" s="109"/>
      <c r="U46" s="18">
        <f t="shared" si="5"/>
        <v>160</v>
      </c>
      <c r="V46" s="25">
        <f t="shared" si="6"/>
        <v>6</v>
      </c>
      <c r="W46" s="7" t="s">
        <v>75</v>
      </c>
    </row>
    <row r="47" spans="1:23" s="27" customFormat="1" ht="16.5" customHeight="1">
      <c r="A47" s="48"/>
      <c r="B47" s="140" t="s">
        <v>43</v>
      </c>
      <c r="C47" s="180"/>
      <c r="D47" s="181"/>
      <c r="E47" s="13"/>
      <c r="F47" s="13"/>
      <c r="G47" s="13"/>
      <c r="H47" s="13"/>
      <c r="I47" s="117"/>
      <c r="J47" s="109"/>
      <c r="K47" s="109">
        <v>80</v>
      </c>
      <c r="L47" s="109">
        <v>3</v>
      </c>
      <c r="M47" s="13"/>
      <c r="N47" s="13"/>
      <c r="O47" s="13"/>
      <c r="P47" s="13"/>
      <c r="Q47" s="109"/>
      <c r="R47" s="109"/>
      <c r="S47" s="109"/>
      <c r="T47" s="109"/>
      <c r="U47" s="18">
        <f t="shared" si="5"/>
        <v>80</v>
      </c>
      <c r="V47" s="25">
        <f t="shared" si="6"/>
        <v>3</v>
      </c>
      <c r="W47" s="7" t="s">
        <v>76</v>
      </c>
    </row>
    <row r="48" spans="1:23" s="27" customFormat="1" ht="16.5" customHeight="1">
      <c r="A48" s="48"/>
      <c r="B48" s="140" t="s">
        <v>7</v>
      </c>
      <c r="C48" s="180"/>
      <c r="D48" s="181"/>
      <c r="E48" s="13"/>
      <c r="F48" s="13"/>
      <c r="G48" s="18">
        <v>134</v>
      </c>
      <c r="H48" s="13">
        <v>5</v>
      </c>
      <c r="I48" s="122"/>
      <c r="J48" s="122"/>
      <c r="K48" s="109"/>
      <c r="L48" s="122"/>
      <c r="M48" s="13"/>
      <c r="N48" s="13"/>
      <c r="O48" s="13"/>
      <c r="P48" s="13"/>
      <c r="Q48" s="109"/>
      <c r="R48" s="109"/>
      <c r="S48" s="109"/>
      <c r="T48" s="109"/>
      <c r="U48" s="18">
        <f>SUM(E48,I48,G48,K48,M48,O48,Q48,S48)</f>
        <v>134</v>
      </c>
      <c r="V48" s="25">
        <f>SUM(F48,J48,H48,L48,N48,P48,R48,T48)</f>
        <v>5</v>
      </c>
      <c r="W48" s="7" t="s">
        <v>88</v>
      </c>
    </row>
    <row r="49" spans="1:23" s="27" customFormat="1" ht="16.5" customHeight="1">
      <c r="A49" s="48"/>
      <c r="B49" s="140" t="s">
        <v>8</v>
      </c>
      <c r="C49" s="180"/>
      <c r="D49" s="181"/>
      <c r="E49" s="13"/>
      <c r="F49" s="13"/>
      <c r="G49" s="13"/>
      <c r="H49" s="13"/>
      <c r="I49" s="109">
        <v>112</v>
      </c>
      <c r="J49" s="109">
        <v>4</v>
      </c>
      <c r="K49" s="117"/>
      <c r="L49" s="109"/>
      <c r="M49" s="94"/>
      <c r="N49" s="94"/>
      <c r="O49" s="13"/>
      <c r="P49" s="13"/>
      <c r="Q49" s="109"/>
      <c r="R49" s="109"/>
      <c r="S49" s="109"/>
      <c r="T49" s="109"/>
      <c r="U49" s="18">
        <f>SUM(E49,G49,I49,M49,K49,O49,Q49,S49)</f>
        <v>112</v>
      </c>
      <c r="V49" s="25">
        <f>SUM(F49,H49,J49,N49,L49,P49,R49,T49)</f>
        <v>4</v>
      </c>
      <c r="W49" s="7" t="s">
        <v>87</v>
      </c>
    </row>
    <row r="50" spans="1:23" s="27" customFormat="1" ht="16.5" customHeight="1">
      <c r="A50" s="48"/>
      <c r="B50" s="140" t="s">
        <v>9</v>
      </c>
      <c r="C50" s="141"/>
      <c r="D50" s="142"/>
      <c r="E50" s="13"/>
      <c r="F50" s="13"/>
      <c r="G50" s="13"/>
      <c r="H50" s="13"/>
      <c r="I50" s="109"/>
      <c r="J50" s="109"/>
      <c r="K50" s="109"/>
      <c r="L50" s="122"/>
      <c r="M50" s="18">
        <v>180</v>
      </c>
      <c r="N50" s="13">
        <v>7</v>
      </c>
      <c r="O50" s="13"/>
      <c r="P50" s="13"/>
      <c r="Q50" s="109"/>
      <c r="R50" s="109"/>
      <c r="S50" s="109"/>
      <c r="T50" s="109"/>
      <c r="U50" s="18">
        <f>SUM(E50,G50,I50,K50,M50,O50,Q50,S50)</f>
        <v>180</v>
      </c>
      <c r="V50" s="25">
        <f>SUM(F50,H50,J50,L50,N50,P50,R50,T50)</f>
        <v>7</v>
      </c>
      <c r="W50" s="7" t="s">
        <v>33</v>
      </c>
    </row>
    <row r="51" spans="1:23" s="27" customFormat="1" ht="21.75" customHeight="1">
      <c r="A51" s="48"/>
      <c r="B51" s="140" t="s">
        <v>11</v>
      </c>
      <c r="C51" s="141"/>
      <c r="D51" s="142"/>
      <c r="E51" s="13"/>
      <c r="F51" s="13"/>
      <c r="G51" s="94"/>
      <c r="H51" s="94"/>
      <c r="I51" s="117"/>
      <c r="J51" s="109"/>
      <c r="K51" s="121">
        <v>112</v>
      </c>
      <c r="L51" s="121">
        <v>4</v>
      </c>
      <c r="M51" s="13"/>
      <c r="N51" s="13"/>
      <c r="O51" s="13"/>
      <c r="P51" s="13"/>
      <c r="Q51" s="109"/>
      <c r="R51" s="109"/>
      <c r="S51" s="109"/>
      <c r="T51" s="109"/>
      <c r="U51" s="18">
        <f>SUM(E51,G51,K51,I51,M51,O51,Q51,S51)</f>
        <v>112</v>
      </c>
      <c r="V51" s="25">
        <f>SUM(F51,H51,L51,J51,N51,P51,R51,T51)</f>
        <v>4</v>
      </c>
      <c r="W51" s="64" t="s">
        <v>84</v>
      </c>
    </row>
    <row r="52" spans="1:23" s="27" customFormat="1" ht="16.5" customHeight="1">
      <c r="A52" s="48"/>
      <c r="B52" s="140" t="s">
        <v>56</v>
      </c>
      <c r="C52" s="141"/>
      <c r="D52" s="142"/>
      <c r="E52" s="13"/>
      <c r="F52" s="13"/>
      <c r="G52" s="13"/>
      <c r="H52" s="13"/>
      <c r="I52" s="109"/>
      <c r="J52" s="109"/>
      <c r="K52" s="109"/>
      <c r="L52" s="109"/>
      <c r="M52" s="13">
        <v>80</v>
      </c>
      <c r="N52" s="102">
        <v>3</v>
      </c>
      <c r="O52" s="18"/>
      <c r="P52" s="13"/>
      <c r="Q52" s="109"/>
      <c r="R52" s="109"/>
      <c r="S52" s="117">
        <v>80</v>
      </c>
      <c r="T52" s="109">
        <v>3</v>
      </c>
      <c r="U52" s="18">
        <f>SUM(E52,G52,I52,K52,M52,O52,Q52,S52)</f>
        <v>160</v>
      </c>
      <c r="V52" s="25">
        <f>SUM(F52,H52,J52,L52,N52,P52,R52,T52)</f>
        <v>6</v>
      </c>
      <c r="W52" s="7" t="s">
        <v>34</v>
      </c>
    </row>
    <row r="53" spans="1:23" s="27" customFormat="1" ht="16.5" customHeight="1">
      <c r="A53" s="48"/>
      <c r="B53" s="140" t="s">
        <v>5</v>
      </c>
      <c r="C53" s="180"/>
      <c r="D53" s="181"/>
      <c r="E53" s="13"/>
      <c r="F53" s="13"/>
      <c r="G53" s="13"/>
      <c r="H53" s="13"/>
      <c r="I53" s="109"/>
      <c r="J53" s="109"/>
      <c r="K53" s="109"/>
      <c r="L53" s="109"/>
      <c r="M53" s="13"/>
      <c r="N53" s="13"/>
      <c r="O53" s="18">
        <v>108</v>
      </c>
      <c r="P53" s="13">
        <v>4</v>
      </c>
      <c r="Q53" s="109"/>
      <c r="R53" s="123"/>
      <c r="S53" s="109"/>
      <c r="T53" s="109"/>
      <c r="U53" s="18">
        <f t="shared" si="5"/>
        <v>108</v>
      </c>
      <c r="V53" s="25">
        <f t="shared" si="6"/>
        <v>4</v>
      </c>
      <c r="W53" s="7" t="s">
        <v>35</v>
      </c>
    </row>
    <row r="54" spans="1:23" s="27" customFormat="1" ht="16.5" customHeight="1">
      <c r="A54" s="48"/>
      <c r="B54" s="140" t="s">
        <v>1</v>
      </c>
      <c r="C54" s="180"/>
      <c r="D54" s="181"/>
      <c r="E54" s="13"/>
      <c r="F54" s="13"/>
      <c r="G54" s="13"/>
      <c r="H54" s="13"/>
      <c r="I54" s="109"/>
      <c r="J54" s="109"/>
      <c r="K54" s="109"/>
      <c r="L54" s="109"/>
      <c r="M54" s="18">
        <v>107</v>
      </c>
      <c r="N54" s="13">
        <v>4</v>
      </c>
      <c r="O54" s="13"/>
      <c r="P54" s="13"/>
      <c r="Q54" s="109"/>
      <c r="R54" s="109"/>
      <c r="S54" s="109"/>
      <c r="T54" s="109"/>
      <c r="U54" s="18">
        <f t="shared" si="5"/>
        <v>107</v>
      </c>
      <c r="V54" s="25">
        <f t="shared" si="6"/>
        <v>4</v>
      </c>
      <c r="W54" s="7" t="s">
        <v>36</v>
      </c>
    </row>
    <row r="55" spans="1:23" s="27" customFormat="1" ht="16.5" customHeight="1">
      <c r="A55" s="48"/>
      <c r="B55" s="140" t="s">
        <v>2</v>
      </c>
      <c r="C55" s="141"/>
      <c r="D55" s="142"/>
      <c r="E55" s="13"/>
      <c r="F55" s="13"/>
      <c r="G55" s="13"/>
      <c r="H55" s="13"/>
      <c r="I55" s="109"/>
      <c r="J55" s="109"/>
      <c r="K55" s="109"/>
      <c r="L55" s="109"/>
      <c r="M55" s="13"/>
      <c r="N55" s="13"/>
      <c r="O55" s="18">
        <v>134</v>
      </c>
      <c r="P55" s="13">
        <v>5</v>
      </c>
      <c r="Q55" s="109"/>
      <c r="R55" s="109"/>
      <c r="S55" s="109"/>
      <c r="T55" s="109"/>
      <c r="U55" s="18">
        <f t="shared" si="5"/>
        <v>134</v>
      </c>
      <c r="V55" s="25">
        <f t="shared" si="6"/>
        <v>5</v>
      </c>
      <c r="W55" s="7" t="s">
        <v>53</v>
      </c>
    </row>
    <row r="56" spans="1:23" s="27" customFormat="1" ht="16.5" customHeight="1">
      <c r="A56" s="48"/>
      <c r="B56" s="140" t="s">
        <v>44</v>
      </c>
      <c r="C56" s="141"/>
      <c r="D56" s="142"/>
      <c r="E56" s="13"/>
      <c r="F56" s="13"/>
      <c r="G56" s="13"/>
      <c r="H56" s="13"/>
      <c r="I56" s="109"/>
      <c r="J56" s="123"/>
      <c r="K56" s="109"/>
      <c r="L56" s="109"/>
      <c r="M56" s="13"/>
      <c r="N56" s="13"/>
      <c r="O56" s="18">
        <v>107</v>
      </c>
      <c r="P56" s="13">
        <v>4</v>
      </c>
      <c r="Q56" s="109"/>
      <c r="R56" s="109"/>
      <c r="S56" s="109"/>
      <c r="T56" s="109"/>
      <c r="U56" s="18">
        <f t="shared" si="5"/>
        <v>107</v>
      </c>
      <c r="V56" s="25">
        <f t="shared" si="6"/>
        <v>4</v>
      </c>
      <c r="W56" s="7" t="s">
        <v>54</v>
      </c>
    </row>
    <row r="57" spans="1:23" s="27" customFormat="1" ht="21" customHeight="1">
      <c r="A57" s="48"/>
      <c r="B57" s="130" t="s">
        <v>10</v>
      </c>
      <c r="C57" s="163"/>
      <c r="D57" s="164"/>
      <c r="E57" s="13"/>
      <c r="F57" s="13"/>
      <c r="G57" s="13"/>
      <c r="H57" s="13"/>
      <c r="I57" s="109"/>
      <c r="J57" s="109"/>
      <c r="K57" s="109"/>
      <c r="L57" s="109"/>
      <c r="M57" s="13"/>
      <c r="N57" s="13"/>
      <c r="O57" s="13"/>
      <c r="P57" s="94"/>
      <c r="Q57" s="109"/>
      <c r="R57" s="122"/>
      <c r="S57" s="109"/>
      <c r="T57" s="109"/>
      <c r="U57" s="13"/>
      <c r="V57" s="13"/>
      <c r="W57" s="44"/>
    </row>
    <row r="58" spans="1:23" s="27" customFormat="1" ht="24.75" customHeight="1">
      <c r="A58" s="48"/>
      <c r="B58" s="160" t="s">
        <v>22</v>
      </c>
      <c r="C58" s="161"/>
      <c r="D58" s="162"/>
      <c r="E58" s="13"/>
      <c r="F58" s="13"/>
      <c r="G58" s="13"/>
      <c r="H58" s="13"/>
      <c r="I58" s="109"/>
      <c r="J58" s="109"/>
      <c r="K58" s="109"/>
      <c r="L58" s="109"/>
      <c r="M58" s="13"/>
      <c r="N58" s="13"/>
      <c r="O58" s="13"/>
      <c r="P58" s="94"/>
      <c r="Q58" s="116">
        <v>320</v>
      </c>
      <c r="R58" s="127">
        <v>12</v>
      </c>
      <c r="S58" s="109"/>
      <c r="T58" s="109"/>
      <c r="U58" s="18">
        <f>SUM(E58,G58,I58,K58,M58,O58,Q58,S58)</f>
        <v>320</v>
      </c>
      <c r="V58" s="25">
        <f>SUM(F58,H58,J58,L58,N58,P58,R58,T58)</f>
        <v>12</v>
      </c>
      <c r="W58" s="44"/>
    </row>
    <row r="59" spans="1:23" s="27" customFormat="1" ht="39" customHeight="1">
      <c r="A59" s="48"/>
      <c r="B59" s="160" t="s">
        <v>85</v>
      </c>
      <c r="C59" s="161"/>
      <c r="D59" s="162"/>
      <c r="E59" s="13"/>
      <c r="F59" s="13"/>
      <c r="G59" s="13"/>
      <c r="H59" s="13"/>
      <c r="I59" s="109"/>
      <c r="J59" s="109"/>
      <c r="K59" s="109"/>
      <c r="L59" s="109"/>
      <c r="M59" s="13"/>
      <c r="N59" s="13"/>
      <c r="O59" s="13"/>
      <c r="P59" s="94"/>
      <c r="Q59" s="128">
        <v>480</v>
      </c>
      <c r="R59" s="127">
        <v>18</v>
      </c>
      <c r="S59" s="109"/>
      <c r="T59" s="109"/>
      <c r="U59" s="18">
        <f>SUM(E59,G59,I59,K59,M59,O59,Q59,S59)</f>
        <v>480</v>
      </c>
      <c r="V59" s="25">
        <f>SUM(F59,H59,J59,L59,N59,P59,R59,T59)</f>
        <v>18</v>
      </c>
      <c r="W59" s="7" t="s">
        <v>13</v>
      </c>
    </row>
    <row r="60" spans="1:23" s="27" customFormat="1" ht="18.75" customHeight="1">
      <c r="A60" s="48"/>
      <c r="B60" s="130" t="s">
        <v>86</v>
      </c>
      <c r="C60" s="163"/>
      <c r="D60" s="164"/>
      <c r="E60" s="13"/>
      <c r="F60" s="13"/>
      <c r="G60" s="13"/>
      <c r="H60" s="13"/>
      <c r="I60" s="109"/>
      <c r="J60" s="109"/>
      <c r="K60" s="109"/>
      <c r="L60" s="109"/>
      <c r="M60" s="13"/>
      <c r="N60" s="13"/>
      <c r="O60" s="13"/>
      <c r="P60" s="94"/>
      <c r="Q60" s="109"/>
      <c r="R60" s="127"/>
      <c r="S60" s="109"/>
      <c r="T60" s="109"/>
      <c r="U60" s="13"/>
      <c r="V60" s="13"/>
      <c r="W60" s="44"/>
    </row>
    <row r="61" spans="1:23" s="27" customFormat="1" ht="18" customHeight="1">
      <c r="A61" s="48"/>
      <c r="B61" s="160" t="s">
        <v>82</v>
      </c>
      <c r="C61" s="161"/>
      <c r="D61" s="162"/>
      <c r="E61" s="13"/>
      <c r="F61" s="13"/>
      <c r="G61" s="13"/>
      <c r="H61" s="13"/>
      <c r="I61" s="109"/>
      <c r="J61" s="109"/>
      <c r="K61" s="109"/>
      <c r="L61" s="109"/>
      <c r="M61" s="13"/>
      <c r="N61" s="13"/>
      <c r="O61" s="13"/>
      <c r="P61" s="94"/>
      <c r="Q61" s="116">
        <v>320</v>
      </c>
      <c r="R61" s="127">
        <v>12</v>
      </c>
      <c r="S61" s="109"/>
      <c r="T61" s="109"/>
      <c r="U61" s="18">
        <f aca="true" t="shared" si="7" ref="U61:V65">SUM(E61,G61,I61,K61,M61,O61,Q61,S61)</f>
        <v>320</v>
      </c>
      <c r="V61" s="25">
        <f t="shared" si="7"/>
        <v>12</v>
      </c>
      <c r="W61" s="44"/>
    </row>
    <row r="62" spans="1:23" s="27" customFormat="1" ht="42.75" customHeight="1">
      <c r="A62" s="48"/>
      <c r="B62" s="160" t="s">
        <v>14</v>
      </c>
      <c r="C62" s="161"/>
      <c r="D62" s="162"/>
      <c r="E62" s="13"/>
      <c r="F62" s="13"/>
      <c r="G62" s="13"/>
      <c r="H62" s="13"/>
      <c r="I62" s="109"/>
      <c r="J62" s="109"/>
      <c r="K62" s="109"/>
      <c r="L62" s="109"/>
      <c r="M62" s="13"/>
      <c r="N62" s="13"/>
      <c r="O62" s="13"/>
      <c r="P62" s="94"/>
      <c r="Q62" s="128">
        <v>480</v>
      </c>
      <c r="R62" s="127">
        <v>18</v>
      </c>
      <c r="S62" s="109"/>
      <c r="T62" s="109"/>
      <c r="U62" s="18">
        <f t="shared" si="7"/>
        <v>480</v>
      </c>
      <c r="V62" s="25">
        <f t="shared" si="7"/>
        <v>18</v>
      </c>
      <c r="W62" s="7" t="s">
        <v>15</v>
      </c>
    </row>
    <row r="63" spans="1:23" ht="20.25">
      <c r="A63" s="53"/>
      <c r="B63" s="224" t="s">
        <v>38</v>
      </c>
      <c r="C63" s="154"/>
      <c r="D63" s="155"/>
      <c r="E63" s="17"/>
      <c r="F63" s="17"/>
      <c r="G63" s="17"/>
      <c r="H63" s="17"/>
      <c r="I63" s="124"/>
      <c r="J63" s="124"/>
      <c r="K63" s="124"/>
      <c r="L63" s="124"/>
      <c r="M63" s="16"/>
      <c r="N63" s="105"/>
      <c r="O63" s="54">
        <v>160</v>
      </c>
      <c r="P63" s="54">
        <v>6</v>
      </c>
      <c r="Q63" s="129"/>
      <c r="R63" s="129"/>
      <c r="S63" s="125"/>
      <c r="T63" s="125"/>
      <c r="U63" s="18">
        <f t="shared" si="7"/>
        <v>160</v>
      </c>
      <c r="V63" s="25">
        <f t="shared" si="7"/>
        <v>6</v>
      </c>
      <c r="W63" s="7"/>
    </row>
    <row r="64" spans="1:23" ht="20.25">
      <c r="A64" s="30"/>
      <c r="B64" s="224" t="s">
        <v>60</v>
      </c>
      <c r="C64" s="154"/>
      <c r="D64" s="155"/>
      <c r="E64" s="16"/>
      <c r="F64" s="16"/>
      <c r="G64" s="16"/>
      <c r="H64" s="16"/>
      <c r="I64" s="125"/>
      <c r="J64" s="125"/>
      <c r="K64" s="125"/>
      <c r="L64" s="125"/>
      <c r="M64" s="16"/>
      <c r="N64" s="16"/>
      <c r="O64" s="16"/>
      <c r="P64" s="16"/>
      <c r="Q64" s="125"/>
      <c r="R64" s="125"/>
      <c r="S64" s="125">
        <v>80</v>
      </c>
      <c r="T64" s="125">
        <v>3</v>
      </c>
      <c r="U64" s="18">
        <f t="shared" si="7"/>
        <v>80</v>
      </c>
      <c r="V64" s="25">
        <f t="shared" si="7"/>
        <v>3</v>
      </c>
      <c r="W64" s="7"/>
    </row>
    <row r="65" spans="1:23" ht="21" thickBot="1">
      <c r="A65" s="46"/>
      <c r="B65" s="218" t="s">
        <v>63</v>
      </c>
      <c r="C65" s="158"/>
      <c r="D65" s="159"/>
      <c r="E65" s="55"/>
      <c r="F65" s="55"/>
      <c r="G65" s="55"/>
      <c r="H65" s="55"/>
      <c r="I65" s="126"/>
      <c r="J65" s="126"/>
      <c r="K65" s="126"/>
      <c r="L65" s="126"/>
      <c r="M65" s="55"/>
      <c r="N65" s="55"/>
      <c r="O65" s="55"/>
      <c r="P65" s="55"/>
      <c r="Q65" s="126"/>
      <c r="R65" s="126"/>
      <c r="S65" s="126">
        <v>320</v>
      </c>
      <c r="T65" s="126">
        <v>12</v>
      </c>
      <c r="U65" s="18">
        <f t="shared" si="7"/>
        <v>320</v>
      </c>
      <c r="V65" s="25">
        <f t="shared" si="7"/>
        <v>12</v>
      </c>
      <c r="W65" s="40"/>
    </row>
    <row r="66" spans="1:23" ht="16.5" thickBot="1">
      <c r="A66" s="29"/>
      <c r="B66" s="137" t="s">
        <v>28</v>
      </c>
      <c r="C66" s="138"/>
      <c r="D66" s="139"/>
      <c r="E66" s="90"/>
      <c r="F66" s="91">
        <f>COUNT(F45:F65)</f>
        <v>2</v>
      </c>
      <c r="G66" s="91"/>
      <c r="H66" s="91">
        <f>COUNT(H44:H65)</f>
        <v>3</v>
      </c>
      <c r="I66" s="91"/>
      <c r="J66" s="91">
        <f>COUNT(J44:J65)</f>
        <v>2</v>
      </c>
      <c r="K66" s="91"/>
      <c r="L66" s="91">
        <f>COUNT(L44:L65)</f>
        <v>2</v>
      </c>
      <c r="M66" s="91"/>
      <c r="N66" s="91">
        <f>COUNT(N44:N65)</f>
        <v>3</v>
      </c>
      <c r="O66" s="91"/>
      <c r="P66" s="91">
        <f>COUNT(P44:P65)</f>
        <v>4</v>
      </c>
      <c r="Q66" s="91"/>
      <c r="R66" s="91">
        <f>COUNT(R44:R59)</f>
        <v>2</v>
      </c>
      <c r="S66" s="91"/>
      <c r="T66" s="91">
        <f>COUNT(T44:T65)</f>
        <v>3</v>
      </c>
      <c r="U66" s="91"/>
      <c r="V66" s="92">
        <f>SUM(F66,H66,J66,L66,N66,P66,R66,T66)</f>
        <v>21</v>
      </c>
      <c r="W66" s="93"/>
    </row>
    <row r="67" spans="1:23" ht="25.5" customHeight="1" thickBot="1">
      <c r="A67" s="8"/>
      <c r="B67" s="137" t="s">
        <v>52</v>
      </c>
      <c r="C67" s="171"/>
      <c r="D67" s="172"/>
      <c r="E67" s="106">
        <f>SUM(E44:E65)</f>
        <v>320</v>
      </c>
      <c r="F67" s="107">
        <f>SUM(F44:F65)</f>
        <v>12</v>
      </c>
      <c r="G67" s="106">
        <f aca="true" t="shared" si="8" ref="G67:T67">SUM(G44:G65)</f>
        <v>448</v>
      </c>
      <c r="H67" s="107">
        <f t="shared" si="8"/>
        <v>17</v>
      </c>
      <c r="I67" s="106">
        <f t="shared" si="8"/>
        <v>192</v>
      </c>
      <c r="J67" s="107">
        <f t="shared" si="8"/>
        <v>7</v>
      </c>
      <c r="K67" s="106">
        <f t="shared" si="8"/>
        <v>192</v>
      </c>
      <c r="L67" s="107">
        <f t="shared" si="8"/>
        <v>7</v>
      </c>
      <c r="M67" s="106">
        <f t="shared" si="8"/>
        <v>367</v>
      </c>
      <c r="N67" s="107">
        <f t="shared" si="8"/>
        <v>14</v>
      </c>
      <c r="O67" s="106">
        <f t="shared" si="8"/>
        <v>509</v>
      </c>
      <c r="P67" s="107">
        <f t="shared" si="8"/>
        <v>19</v>
      </c>
      <c r="Q67" s="106">
        <f>SUM(Q44:Q59)</f>
        <v>800</v>
      </c>
      <c r="R67" s="107">
        <f>SUM(R44:R59)</f>
        <v>30</v>
      </c>
      <c r="S67" s="106">
        <f t="shared" si="8"/>
        <v>480</v>
      </c>
      <c r="T67" s="107">
        <f t="shared" si="8"/>
        <v>18</v>
      </c>
      <c r="U67" s="106">
        <f>SUM(U44:U59,U63:U65)</f>
        <v>3308</v>
      </c>
      <c r="V67" s="106">
        <f>SUM(F67,H67,J67,L67,N67,P67,R67,T67)</f>
        <v>124</v>
      </c>
      <c r="W67" s="108">
        <f>SUM(V44:V59,V63,V64,V65)</f>
        <v>124</v>
      </c>
    </row>
    <row r="68" spans="1:23" ht="18.75" customHeight="1" thickBot="1">
      <c r="A68" s="165" t="s">
        <v>16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7"/>
    </row>
    <row r="69" spans="1:23" ht="21" thickBot="1">
      <c r="A69" s="11"/>
      <c r="B69" s="173" t="s">
        <v>37</v>
      </c>
      <c r="C69" s="138"/>
      <c r="D69" s="13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>
        <v>320</v>
      </c>
      <c r="T69" s="12">
        <v>12</v>
      </c>
      <c r="U69" s="18">
        <f>SUM(E69,G69,I69,K69,M69,O69,Q69,S69)</f>
        <v>320</v>
      </c>
      <c r="V69" s="25">
        <f>SUM(F69,H69,J69,L69,N69,P69,R69,T69)</f>
        <v>12</v>
      </c>
      <c r="W69" s="10"/>
    </row>
    <row r="70" spans="1:23" ht="15.75">
      <c r="A70" s="31"/>
      <c r="B70" s="174" t="s">
        <v>58</v>
      </c>
      <c r="C70" s="175"/>
      <c r="D70" s="17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8"/>
    </row>
    <row r="71" spans="1:23" ht="22.5" customHeight="1">
      <c r="A71" s="32"/>
      <c r="B71" s="177" t="s">
        <v>52</v>
      </c>
      <c r="C71" s="178"/>
      <c r="D71" s="179"/>
      <c r="E71" s="3">
        <f aca="true" t="shared" si="9" ref="E71:R71">SUM(E19,E41,E67)</f>
        <v>800</v>
      </c>
      <c r="F71" s="3">
        <f t="shared" si="9"/>
        <v>30</v>
      </c>
      <c r="G71" s="3">
        <f t="shared" si="9"/>
        <v>794</v>
      </c>
      <c r="H71" s="3">
        <f t="shared" si="9"/>
        <v>30</v>
      </c>
      <c r="I71" s="3">
        <f t="shared" si="9"/>
        <v>776</v>
      </c>
      <c r="J71" s="3">
        <f t="shared" si="9"/>
        <v>29</v>
      </c>
      <c r="K71" s="3">
        <f t="shared" si="9"/>
        <v>858</v>
      </c>
      <c r="L71" s="3">
        <f t="shared" si="9"/>
        <v>32</v>
      </c>
      <c r="M71" s="3">
        <f t="shared" si="9"/>
        <v>769</v>
      </c>
      <c r="N71" s="3">
        <f t="shared" si="9"/>
        <v>29</v>
      </c>
      <c r="O71" s="3">
        <f t="shared" si="9"/>
        <v>803</v>
      </c>
      <c r="P71" s="3">
        <f t="shared" si="9"/>
        <v>30</v>
      </c>
      <c r="Q71" s="3">
        <f t="shared" si="9"/>
        <v>800</v>
      </c>
      <c r="R71" s="3">
        <f t="shared" si="9"/>
        <v>30</v>
      </c>
      <c r="S71" s="3">
        <f>SUM(S19,S41,S67,S69)</f>
        <v>800</v>
      </c>
      <c r="T71" s="3">
        <f>SUM(T19,T41,T67+T69)</f>
        <v>30</v>
      </c>
      <c r="U71" s="3"/>
      <c r="V71" s="9">
        <f>SUM(F71,H71,J71,L71,N71,P71,R71,T71)</f>
        <v>240</v>
      </c>
      <c r="W71" s="7"/>
    </row>
    <row r="72" spans="1:23" ht="33.75" customHeight="1" thickBot="1">
      <c r="A72" s="33"/>
      <c r="B72" s="168" t="s">
        <v>30</v>
      </c>
      <c r="C72" s="169"/>
      <c r="D72" s="170"/>
      <c r="E72" s="45"/>
      <c r="F72" s="56">
        <f>SUM(F18,F40,F66)</f>
        <v>7</v>
      </c>
      <c r="G72" s="57"/>
      <c r="H72" s="56">
        <f>SUM(H18,H40,H66)</f>
        <v>7</v>
      </c>
      <c r="I72" s="57"/>
      <c r="J72" s="56">
        <f>SUM(J18,J40,J66)</f>
        <v>7</v>
      </c>
      <c r="K72" s="57"/>
      <c r="L72" s="56">
        <f>SUM(L18,L40,L66)</f>
        <v>8</v>
      </c>
      <c r="M72" s="57"/>
      <c r="N72" s="56">
        <f>SUM(N18,N40,N66)</f>
        <v>7</v>
      </c>
      <c r="O72" s="57"/>
      <c r="P72" s="56">
        <f>SUM(P18,P40,P66)</f>
        <v>7</v>
      </c>
      <c r="Q72" s="57"/>
      <c r="R72" s="56">
        <f>SUM(R18,R40,R66)</f>
        <v>2</v>
      </c>
      <c r="S72" s="57"/>
      <c r="T72" s="56">
        <f>SUM(T18,T40,T66+1)</f>
        <v>4</v>
      </c>
      <c r="U72" s="47">
        <f>SUM(U19+U41+U67+U69)</f>
        <v>6400</v>
      </c>
      <c r="V72" s="47">
        <f>SUM(V19+V41+V67+V69)</f>
        <v>240</v>
      </c>
      <c r="W72" s="34"/>
    </row>
    <row r="73" spans="1:23" ht="15.75">
      <c r="A73" s="22"/>
      <c r="B73" s="6"/>
      <c r="C73" s="6"/>
      <c r="D73" s="6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3"/>
      <c r="W73" s="6"/>
    </row>
    <row r="74" spans="1:23" ht="15.75">
      <c r="A74" s="35"/>
      <c r="B74" s="76" t="s">
        <v>51</v>
      </c>
      <c r="C74" s="4"/>
      <c r="D74" s="4"/>
      <c r="E74" s="35"/>
      <c r="F74" s="35"/>
      <c r="G74" s="35"/>
      <c r="H74" s="35"/>
      <c r="I74" s="35"/>
      <c r="J74" s="35"/>
      <c r="K74" s="35"/>
      <c r="L74" s="35"/>
      <c r="M74" s="22"/>
      <c r="N74" s="35"/>
      <c r="O74" s="35"/>
      <c r="P74" s="35"/>
      <c r="Q74" s="35"/>
      <c r="R74" s="35"/>
      <c r="S74" s="35"/>
      <c r="T74" s="35"/>
      <c r="U74" s="35"/>
      <c r="V74" s="36"/>
      <c r="W74" s="4"/>
    </row>
    <row r="75" spans="1:23" ht="15.75">
      <c r="A75" s="35"/>
      <c r="B75" s="76" t="s">
        <v>62</v>
      </c>
      <c r="C75" s="4"/>
      <c r="D75" s="4"/>
      <c r="E75" s="35"/>
      <c r="F75" s="35"/>
      <c r="G75" s="35"/>
      <c r="H75" s="35"/>
      <c r="I75" s="35"/>
      <c r="J75" s="35"/>
      <c r="K75" s="35"/>
      <c r="L75" s="35"/>
      <c r="M75" s="22"/>
      <c r="N75" s="35"/>
      <c r="O75" s="35"/>
      <c r="P75" s="35"/>
      <c r="Q75" s="35"/>
      <c r="R75" s="35"/>
      <c r="S75" s="35"/>
      <c r="T75" s="35"/>
      <c r="U75" s="35"/>
      <c r="V75" s="36"/>
      <c r="W75" s="4"/>
    </row>
    <row r="76" spans="1:23" ht="15.75">
      <c r="A76" s="35"/>
      <c r="B76" s="4"/>
      <c r="C76" s="4"/>
      <c r="D76" s="4"/>
      <c r="E76" s="35"/>
      <c r="F76" s="35"/>
      <c r="G76" s="35"/>
      <c r="H76" s="35"/>
      <c r="I76" s="35"/>
      <c r="J76" s="35"/>
      <c r="K76" s="35"/>
      <c r="L76" s="35"/>
      <c r="M76" s="22"/>
      <c r="N76" s="35"/>
      <c r="O76" s="35"/>
      <c r="P76" s="35"/>
      <c r="Q76" s="35"/>
      <c r="R76" s="35"/>
      <c r="S76" s="35"/>
      <c r="T76" s="35"/>
      <c r="U76" s="35"/>
      <c r="V76" s="36"/>
      <c r="W76" s="4"/>
    </row>
    <row r="77" spans="1:23" ht="15.75">
      <c r="A77" s="35"/>
      <c r="B77" s="4"/>
      <c r="C77" s="4"/>
      <c r="D77" s="4"/>
      <c r="E77" s="35"/>
      <c r="F77" s="35"/>
      <c r="G77" s="35"/>
      <c r="H77" s="35"/>
      <c r="I77" s="35"/>
      <c r="J77" s="35"/>
      <c r="K77" s="35"/>
      <c r="L77" s="35"/>
      <c r="M77" s="22"/>
      <c r="N77" s="35"/>
      <c r="O77" s="35"/>
      <c r="P77" s="35"/>
      <c r="Q77" s="35"/>
      <c r="R77" s="35"/>
      <c r="S77" s="35"/>
      <c r="T77" s="35"/>
      <c r="U77" s="35"/>
      <c r="V77" s="36"/>
      <c r="W77" s="4"/>
    </row>
    <row r="78" spans="1:23" ht="15.75">
      <c r="A78" s="35"/>
      <c r="B78" s="4"/>
      <c r="C78" s="4"/>
      <c r="D78" s="4"/>
      <c r="E78" s="35"/>
      <c r="F78" s="35"/>
      <c r="G78" s="35"/>
      <c r="H78" s="35"/>
      <c r="I78" s="35"/>
      <c r="J78" s="35"/>
      <c r="K78" s="35"/>
      <c r="L78" s="35"/>
      <c r="M78" s="22"/>
      <c r="N78" s="35"/>
      <c r="O78" s="35"/>
      <c r="P78" s="35"/>
      <c r="Q78" s="35"/>
      <c r="R78" s="35"/>
      <c r="S78" s="35"/>
      <c r="T78" s="35"/>
      <c r="U78" s="35"/>
      <c r="V78" s="36"/>
      <c r="W78" s="4"/>
    </row>
    <row r="79" spans="1:23" ht="15.75">
      <c r="A79" s="35"/>
      <c r="B79" s="4"/>
      <c r="C79" s="4"/>
      <c r="D79" s="4"/>
      <c r="E79" s="35"/>
      <c r="F79" s="35"/>
      <c r="G79" s="35"/>
      <c r="H79" s="35"/>
      <c r="I79" s="35"/>
      <c r="J79" s="35"/>
      <c r="K79" s="35"/>
      <c r="L79" s="35"/>
      <c r="M79" s="22"/>
      <c r="N79" s="35"/>
      <c r="O79" s="35"/>
      <c r="P79" s="35"/>
      <c r="Q79" s="35"/>
      <c r="R79" s="35"/>
      <c r="S79" s="35"/>
      <c r="T79" s="35"/>
      <c r="U79" s="35"/>
      <c r="V79" s="36"/>
      <c r="W79" s="4"/>
    </row>
    <row r="80" spans="1:23" ht="15.75">
      <c r="A80" s="35"/>
      <c r="B80" s="4"/>
      <c r="C80" s="4"/>
      <c r="D80" s="4"/>
      <c r="E80" s="35"/>
      <c r="F80" s="35"/>
      <c r="G80" s="35"/>
      <c r="H80" s="35"/>
      <c r="I80" s="35"/>
      <c r="J80" s="35"/>
      <c r="K80" s="35"/>
      <c r="L80" s="35"/>
      <c r="M80" s="22"/>
      <c r="N80" s="35"/>
      <c r="O80" s="35"/>
      <c r="P80" s="35"/>
      <c r="Q80" s="35"/>
      <c r="R80" s="35"/>
      <c r="S80" s="35"/>
      <c r="T80" s="35"/>
      <c r="U80" s="35"/>
      <c r="V80" s="36"/>
      <c r="W80" s="4"/>
    </row>
    <row r="81" spans="1:23" ht="15.75">
      <c r="A81" s="35"/>
      <c r="B81" s="4"/>
      <c r="C81" s="4"/>
      <c r="D81" s="4"/>
      <c r="E81" s="35"/>
      <c r="F81" s="35"/>
      <c r="G81" s="35"/>
      <c r="H81" s="35"/>
      <c r="I81" s="35"/>
      <c r="J81" s="35"/>
      <c r="K81" s="35"/>
      <c r="L81" s="35"/>
      <c r="M81" s="22"/>
      <c r="N81" s="35"/>
      <c r="O81" s="35"/>
      <c r="P81" s="35"/>
      <c r="Q81" s="35"/>
      <c r="R81" s="35"/>
      <c r="S81" s="35"/>
      <c r="T81" s="35"/>
      <c r="U81" s="35"/>
      <c r="V81" s="36"/>
      <c r="W81" s="4"/>
    </row>
    <row r="82" spans="1:23" ht="15.75">
      <c r="A82" s="35"/>
      <c r="B82" s="4"/>
      <c r="C82" s="4"/>
      <c r="D82" s="4"/>
      <c r="E82" s="35"/>
      <c r="F82" s="35"/>
      <c r="G82" s="35"/>
      <c r="H82" s="35"/>
      <c r="I82" s="35"/>
      <c r="J82" s="35"/>
      <c r="K82" s="35"/>
      <c r="L82" s="35"/>
      <c r="M82" s="22"/>
      <c r="N82" s="35"/>
      <c r="O82" s="35"/>
      <c r="P82" s="35"/>
      <c r="Q82" s="35"/>
      <c r="R82" s="35"/>
      <c r="S82" s="35"/>
      <c r="T82" s="35"/>
      <c r="U82" s="35"/>
      <c r="V82" s="36"/>
      <c r="W82" s="4"/>
    </row>
    <row r="83" spans="1:23" ht="15.75">
      <c r="A83" s="35"/>
      <c r="B83" s="4"/>
      <c r="C83" s="4"/>
      <c r="D83" s="4"/>
      <c r="E83" s="35"/>
      <c r="F83" s="35"/>
      <c r="G83" s="35"/>
      <c r="H83" s="35"/>
      <c r="I83" s="35"/>
      <c r="J83" s="35"/>
      <c r="K83" s="35"/>
      <c r="L83" s="35"/>
      <c r="M83" s="22"/>
      <c r="N83" s="35"/>
      <c r="O83" s="35"/>
      <c r="P83" s="35"/>
      <c r="Q83" s="35"/>
      <c r="R83" s="35"/>
      <c r="S83" s="35"/>
      <c r="T83" s="35"/>
      <c r="U83" s="35"/>
      <c r="V83" s="36"/>
      <c r="W83" s="4"/>
    </row>
    <row r="84" spans="1:23" ht="15.75">
      <c r="A84" s="35"/>
      <c r="B84" s="4"/>
      <c r="C84" s="4"/>
      <c r="D84" s="4"/>
      <c r="E84" s="35"/>
      <c r="F84" s="35"/>
      <c r="G84" s="35"/>
      <c r="H84" s="35"/>
      <c r="I84" s="35"/>
      <c r="J84" s="35"/>
      <c r="K84" s="35"/>
      <c r="L84" s="35"/>
      <c r="M84" s="22"/>
      <c r="N84" s="35"/>
      <c r="O84" s="35"/>
      <c r="P84" s="35"/>
      <c r="Q84" s="35"/>
      <c r="R84" s="35"/>
      <c r="S84" s="35"/>
      <c r="T84" s="35"/>
      <c r="U84" s="35"/>
      <c r="V84" s="36"/>
      <c r="W84" s="4"/>
    </row>
    <row r="85" spans="1:23" ht="15.75">
      <c r="A85" s="35"/>
      <c r="B85" s="4"/>
      <c r="C85" s="4"/>
      <c r="D85" s="4"/>
      <c r="E85" s="35"/>
      <c r="F85" s="35"/>
      <c r="G85" s="35"/>
      <c r="H85" s="35"/>
      <c r="I85" s="35"/>
      <c r="J85" s="35"/>
      <c r="K85" s="35"/>
      <c r="L85" s="35"/>
      <c r="M85" s="22"/>
      <c r="N85" s="35"/>
      <c r="O85" s="35"/>
      <c r="P85" s="35"/>
      <c r="Q85" s="35"/>
      <c r="R85" s="35"/>
      <c r="S85" s="35"/>
      <c r="T85" s="35"/>
      <c r="U85" s="35"/>
      <c r="V85" s="36"/>
      <c r="W85" s="4"/>
    </row>
    <row r="86" spans="1:23" ht="15.75">
      <c r="A86" s="35"/>
      <c r="B86" s="4"/>
      <c r="C86" s="4"/>
      <c r="D86" s="4"/>
      <c r="E86" s="35"/>
      <c r="F86" s="35"/>
      <c r="G86" s="35"/>
      <c r="H86" s="35"/>
      <c r="I86" s="35"/>
      <c r="J86" s="35"/>
      <c r="K86" s="35"/>
      <c r="L86" s="35"/>
      <c r="M86" s="22"/>
      <c r="N86" s="35"/>
      <c r="O86" s="35"/>
      <c r="P86" s="35"/>
      <c r="Q86" s="35"/>
      <c r="R86" s="35"/>
      <c r="S86" s="35"/>
      <c r="T86" s="35"/>
      <c r="U86" s="35"/>
      <c r="V86" s="36"/>
      <c r="W86" s="4"/>
    </row>
    <row r="87" spans="1:23" ht="15.75">
      <c r="A87" s="35"/>
      <c r="B87" s="4"/>
      <c r="C87" s="4"/>
      <c r="D87" s="4"/>
      <c r="E87" s="35"/>
      <c r="F87" s="35"/>
      <c r="G87" s="35"/>
      <c r="H87" s="35"/>
      <c r="I87" s="35"/>
      <c r="J87" s="35"/>
      <c r="K87" s="35"/>
      <c r="L87" s="35"/>
      <c r="M87" s="22"/>
      <c r="N87" s="35"/>
      <c r="O87" s="35"/>
      <c r="P87" s="35"/>
      <c r="Q87" s="35"/>
      <c r="R87" s="35"/>
      <c r="S87" s="35"/>
      <c r="T87" s="35"/>
      <c r="U87" s="35"/>
      <c r="V87" s="36"/>
      <c r="W87" s="4"/>
    </row>
    <row r="88" spans="1:23" ht="15.75">
      <c r="A88" s="35"/>
      <c r="B88" s="4"/>
      <c r="C88" s="4"/>
      <c r="D88" s="4"/>
      <c r="E88" s="35"/>
      <c r="F88" s="35"/>
      <c r="G88" s="35"/>
      <c r="H88" s="35"/>
      <c r="I88" s="35"/>
      <c r="J88" s="35"/>
      <c r="K88" s="35"/>
      <c r="L88" s="35"/>
      <c r="M88" s="22"/>
      <c r="N88" s="35"/>
      <c r="O88" s="35"/>
      <c r="P88" s="35"/>
      <c r="Q88" s="35"/>
      <c r="R88" s="35"/>
      <c r="S88" s="35"/>
      <c r="T88" s="35"/>
      <c r="U88" s="35"/>
      <c r="V88" s="36"/>
      <c r="W88" s="4"/>
    </row>
    <row r="89" spans="1:23" ht="15.75">
      <c r="A89" s="35"/>
      <c r="B89" s="4"/>
      <c r="C89" s="4"/>
      <c r="D89" s="4"/>
      <c r="E89" s="35"/>
      <c r="F89" s="35"/>
      <c r="G89" s="35"/>
      <c r="H89" s="35"/>
      <c r="I89" s="35"/>
      <c r="J89" s="35"/>
      <c r="K89" s="35"/>
      <c r="L89" s="35"/>
      <c r="M89" s="22"/>
      <c r="N89" s="35"/>
      <c r="O89" s="35"/>
      <c r="P89" s="35"/>
      <c r="Q89" s="35"/>
      <c r="R89" s="35"/>
      <c r="S89" s="35"/>
      <c r="T89" s="35"/>
      <c r="U89" s="35"/>
      <c r="V89" s="36"/>
      <c r="W89" s="4"/>
    </row>
    <row r="90" spans="1:23" ht="15.75">
      <c r="A90" s="35"/>
      <c r="B90" s="4"/>
      <c r="C90" s="4"/>
      <c r="D90" s="4"/>
      <c r="E90" s="35"/>
      <c r="F90" s="35"/>
      <c r="G90" s="35"/>
      <c r="H90" s="35"/>
      <c r="I90" s="35"/>
      <c r="J90" s="35"/>
      <c r="K90" s="35"/>
      <c r="L90" s="35"/>
      <c r="M90" s="22"/>
      <c r="N90" s="35"/>
      <c r="O90" s="35"/>
      <c r="P90" s="35"/>
      <c r="Q90" s="35"/>
      <c r="R90" s="35"/>
      <c r="S90" s="35"/>
      <c r="T90" s="35"/>
      <c r="U90" s="35"/>
      <c r="V90" s="36"/>
      <c r="W90" s="4"/>
    </row>
    <row r="91" spans="1:23" ht="15.75">
      <c r="A91" s="35"/>
      <c r="B91" s="4"/>
      <c r="C91" s="4"/>
      <c r="D91" s="4"/>
      <c r="E91" s="35"/>
      <c r="F91" s="35"/>
      <c r="G91" s="35"/>
      <c r="H91" s="35"/>
      <c r="I91" s="35"/>
      <c r="J91" s="35"/>
      <c r="K91" s="35"/>
      <c r="L91" s="35"/>
      <c r="M91" s="22"/>
      <c r="N91" s="35"/>
      <c r="O91" s="35"/>
      <c r="P91" s="35"/>
      <c r="Q91" s="35"/>
      <c r="R91" s="35"/>
      <c r="S91" s="35"/>
      <c r="T91" s="35"/>
      <c r="U91" s="35"/>
      <c r="V91" s="36"/>
      <c r="W91" s="4"/>
    </row>
    <row r="92" spans="1:23" ht="15.75">
      <c r="A92" s="35"/>
      <c r="B92" s="4"/>
      <c r="C92" s="4"/>
      <c r="D92" s="4"/>
      <c r="E92" s="35"/>
      <c r="F92" s="35"/>
      <c r="G92" s="35"/>
      <c r="H92" s="35"/>
      <c r="I92" s="35"/>
      <c r="J92" s="35"/>
      <c r="K92" s="35"/>
      <c r="L92" s="35"/>
      <c r="M92" s="22"/>
      <c r="N92" s="35"/>
      <c r="O92" s="35"/>
      <c r="P92" s="35"/>
      <c r="Q92" s="35"/>
      <c r="R92" s="35"/>
      <c r="S92" s="35"/>
      <c r="T92" s="35"/>
      <c r="U92" s="35"/>
      <c r="V92" s="36"/>
      <c r="W92" s="4"/>
    </row>
    <row r="93" spans="1:23" ht="15.75">
      <c r="A93" s="35"/>
      <c r="B93" s="4"/>
      <c r="C93" s="4"/>
      <c r="D93" s="4"/>
      <c r="E93" s="35"/>
      <c r="F93" s="35"/>
      <c r="G93" s="35"/>
      <c r="H93" s="35"/>
      <c r="I93" s="35"/>
      <c r="J93" s="35"/>
      <c r="K93" s="35"/>
      <c r="L93" s="35"/>
      <c r="M93" s="22"/>
      <c r="N93" s="35"/>
      <c r="O93" s="35"/>
      <c r="P93" s="35"/>
      <c r="Q93" s="35"/>
      <c r="R93" s="35"/>
      <c r="S93" s="35"/>
      <c r="T93" s="35"/>
      <c r="U93" s="35"/>
      <c r="V93" s="36"/>
      <c r="W93" s="4"/>
    </row>
    <row r="94" spans="1:23" ht="15.75">
      <c r="A94" s="35"/>
      <c r="B94" s="4"/>
      <c r="C94" s="4"/>
      <c r="D94" s="4"/>
      <c r="E94" s="35"/>
      <c r="F94" s="35"/>
      <c r="G94" s="35"/>
      <c r="H94" s="35"/>
      <c r="I94" s="35"/>
      <c r="J94" s="35"/>
      <c r="K94" s="35"/>
      <c r="L94" s="35"/>
      <c r="M94" s="22"/>
      <c r="N94" s="35"/>
      <c r="O94" s="35"/>
      <c r="P94" s="35"/>
      <c r="Q94" s="35"/>
      <c r="R94" s="35"/>
      <c r="S94" s="35"/>
      <c r="T94" s="35"/>
      <c r="U94" s="35"/>
      <c r="V94" s="36"/>
      <c r="W94" s="4"/>
    </row>
    <row r="95" spans="1:23" ht="15.75">
      <c r="A95" s="35"/>
      <c r="B95" s="4"/>
      <c r="C95" s="4"/>
      <c r="D95" s="4"/>
      <c r="E95" s="35"/>
      <c r="F95" s="35"/>
      <c r="G95" s="35"/>
      <c r="H95" s="35"/>
      <c r="I95" s="35"/>
      <c r="J95" s="35"/>
      <c r="K95" s="35"/>
      <c r="L95" s="35"/>
      <c r="M95" s="22"/>
      <c r="N95" s="35"/>
      <c r="O95" s="35"/>
      <c r="P95" s="35"/>
      <c r="Q95" s="35"/>
      <c r="R95" s="35"/>
      <c r="S95" s="35"/>
      <c r="T95" s="35"/>
      <c r="U95" s="35"/>
      <c r="V95" s="36"/>
      <c r="W95" s="4"/>
    </row>
    <row r="96" spans="1:23" ht="15.75">
      <c r="A96" s="35"/>
      <c r="B96" s="4"/>
      <c r="C96" s="4"/>
      <c r="D96" s="4"/>
      <c r="E96" s="35"/>
      <c r="F96" s="35"/>
      <c r="G96" s="35"/>
      <c r="H96" s="35"/>
      <c r="I96" s="35"/>
      <c r="J96" s="35"/>
      <c r="K96" s="35"/>
      <c r="L96" s="35"/>
      <c r="M96" s="22"/>
      <c r="N96" s="35"/>
      <c r="O96" s="35"/>
      <c r="P96" s="35"/>
      <c r="Q96" s="35"/>
      <c r="R96" s="35"/>
      <c r="S96" s="35"/>
      <c r="T96" s="35"/>
      <c r="U96" s="35"/>
      <c r="V96" s="36"/>
      <c r="W96" s="4"/>
    </row>
    <row r="97" spans="1:23" ht="15.75">
      <c r="A97" s="35"/>
      <c r="B97" s="4"/>
      <c r="C97" s="4"/>
      <c r="D97" s="4"/>
      <c r="E97" s="35"/>
      <c r="F97" s="35"/>
      <c r="G97" s="35"/>
      <c r="H97" s="35"/>
      <c r="I97" s="35"/>
      <c r="J97" s="35"/>
      <c r="K97" s="35"/>
      <c r="L97" s="35"/>
      <c r="M97" s="22"/>
      <c r="N97" s="35"/>
      <c r="O97" s="35"/>
      <c r="P97" s="35"/>
      <c r="Q97" s="35"/>
      <c r="R97" s="35"/>
      <c r="S97" s="35"/>
      <c r="T97" s="35"/>
      <c r="U97" s="35"/>
      <c r="V97" s="36"/>
      <c r="W97" s="4"/>
    </row>
    <row r="98" spans="1:23" ht="15.75">
      <c r="A98" s="35"/>
      <c r="B98" s="4"/>
      <c r="C98" s="4"/>
      <c r="D98" s="4"/>
      <c r="E98" s="35"/>
      <c r="F98" s="35"/>
      <c r="G98" s="35"/>
      <c r="H98" s="35"/>
      <c r="I98" s="35"/>
      <c r="J98" s="35"/>
      <c r="K98" s="35"/>
      <c r="L98" s="35"/>
      <c r="M98" s="22"/>
      <c r="N98" s="35"/>
      <c r="O98" s="35"/>
      <c r="P98" s="35"/>
      <c r="Q98" s="35"/>
      <c r="R98" s="35"/>
      <c r="S98" s="35"/>
      <c r="T98" s="35"/>
      <c r="U98" s="35"/>
      <c r="V98" s="36"/>
      <c r="W98" s="4"/>
    </row>
    <row r="99" spans="1:23" ht="15.75">
      <c r="A99" s="35"/>
      <c r="B99" s="4"/>
      <c r="C99" s="4"/>
      <c r="D99" s="4"/>
      <c r="E99" s="35"/>
      <c r="F99" s="35"/>
      <c r="G99" s="35"/>
      <c r="H99" s="35"/>
      <c r="I99" s="35"/>
      <c r="J99" s="35"/>
      <c r="K99" s="35"/>
      <c r="L99" s="35"/>
      <c r="M99" s="22"/>
      <c r="N99" s="35"/>
      <c r="O99" s="35"/>
      <c r="P99" s="35"/>
      <c r="Q99" s="35"/>
      <c r="R99" s="35"/>
      <c r="S99" s="35"/>
      <c r="T99" s="35"/>
      <c r="U99" s="35"/>
      <c r="V99" s="36"/>
      <c r="W99" s="4"/>
    </row>
    <row r="100" spans="1:23" ht="15.75">
      <c r="A100" s="35"/>
      <c r="B100" s="4"/>
      <c r="C100" s="4"/>
      <c r="D100" s="4"/>
      <c r="E100" s="35"/>
      <c r="F100" s="35"/>
      <c r="G100" s="35"/>
      <c r="H100" s="35"/>
      <c r="I100" s="35"/>
      <c r="J100" s="35"/>
      <c r="K100" s="35"/>
      <c r="L100" s="35"/>
      <c r="M100" s="22"/>
      <c r="N100" s="35"/>
      <c r="O100" s="35"/>
      <c r="P100" s="35"/>
      <c r="Q100" s="35"/>
      <c r="R100" s="35"/>
      <c r="S100" s="35"/>
      <c r="T100" s="35"/>
      <c r="U100" s="35"/>
      <c r="V100" s="36"/>
      <c r="W100" s="4"/>
    </row>
    <row r="101" spans="1:23" ht="15.75">
      <c r="A101" s="35"/>
      <c r="B101" s="4"/>
      <c r="C101" s="4"/>
      <c r="D101" s="4"/>
      <c r="E101" s="35"/>
      <c r="F101" s="35"/>
      <c r="G101" s="35"/>
      <c r="H101" s="35"/>
      <c r="I101" s="35"/>
      <c r="J101" s="35"/>
      <c r="K101" s="35"/>
      <c r="L101" s="35"/>
      <c r="M101" s="22"/>
      <c r="N101" s="35"/>
      <c r="O101" s="35"/>
      <c r="P101" s="35"/>
      <c r="Q101" s="35"/>
      <c r="R101" s="35"/>
      <c r="S101" s="35"/>
      <c r="T101" s="35"/>
      <c r="U101" s="35"/>
      <c r="V101" s="36"/>
      <c r="W101" s="4"/>
    </row>
    <row r="102" spans="1:23" ht="15.75">
      <c r="A102" s="35"/>
      <c r="B102" s="4"/>
      <c r="C102" s="4"/>
      <c r="D102" s="4"/>
      <c r="E102" s="35"/>
      <c r="F102" s="35"/>
      <c r="G102" s="35"/>
      <c r="H102" s="35"/>
      <c r="I102" s="35"/>
      <c r="J102" s="35"/>
      <c r="K102" s="35"/>
      <c r="L102" s="35"/>
      <c r="M102" s="22"/>
      <c r="N102" s="35"/>
      <c r="O102" s="35"/>
      <c r="P102" s="35"/>
      <c r="Q102" s="35"/>
      <c r="R102" s="35"/>
      <c r="S102" s="35"/>
      <c r="T102" s="35"/>
      <c r="U102" s="35"/>
      <c r="V102" s="36"/>
      <c r="W102" s="4"/>
    </row>
    <row r="103" spans="1:23" ht="15.75">
      <c r="A103" s="35"/>
      <c r="B103" s="4"/>
      <c r="C103" s="4"/>
      <c r="D103" s="4"/>
      <c r="E103" s="35"/>
      <c r="F103" s="35"/>
      <c r="G103" s="35"/>
      <c r="H103" s="35"/>
      <c r="I103" s="35"/>
      <c r="J103" s="35"/>
      <c r="K103" s="35"/>
      <c r="L103" s="35"/>
      <c r="M103" s="22"/>
      <c r="N103" s="35"/>
      <c r="O103" s="35"/>
      <c r="P103" s="35"/>
      <c r="Q103" s="35"/>
      <c r="R103" s="35"/>
      <c r="S103" s="35"/>
      <c r="T103" s="35"/>
      <c r="U103" s="35"/>
      <c r="V103" s="36"/>
      <c r="W103" s="4"/>
    </row>
    <row r="104" spans="1:23" ht="15.75">
      <c r="A104" s="35"/>
      <c r="B104" s="4"/>
      <c r="C104" s="4"/>
      <c r="D104" s="4"/>
      <c r="E104" s="35"/>
      <c r="F104" s="35"/>
      <c r="G104" s="35"/>
      <c r="H104" s="35"/>
      <c r="I104" s="35"/>
      <c r="J104" s="35"/>
      <c r="K104" s="35"/>
      <c r="L104" s="35"/>
      <c r="M104" s="22"/>
      <c r="N104" s="35"/>
      <c r="O104" s="35"/>
      <c r="P104" s="35"/>
      <c r="Q104" s="35"/>
      <c r="R104" s="35"/>
      <c r="S104" s="35"/>
      <c r="T104" s="35"/>
      <c r="U104" s="35"/>
      <c r="V104" s="36"/>
      <c r="W104" s="4"/>
    </row>
    <row r="105" spans="1:23" ht="15.75">
      <c r="A105" s="35"/>
      <c r="B105" s="4"/>
      <c r="C105" s="4"/>
      <c r="D105" s="4"/>
      <c r="E105" s="35"/>
      <c r="F105" s="35"/>
      <c r="G105" s="35"/>
      <c r="H105" s="35"/>
      <c r="I105" s="35"/>
      <c r="J105" s="35"/>
      <c r="K105" s="35"/>
      <c r="L105" s="35"/>
      <c r="M105" s="22"/>
      <c r="N105" s="35"/>
      <c r="O105" s="35"/>
      <c r="P105" s="35"/>
      <c r="Q105" s="35"/>
      <c r="R105" s="35"/>
      <c r="S105" s="35"/>
      <c r="T105" s="35"/>
      <c r="U105" s="35"/>
      <c r="V105" s="36"/>
      <c r="W105" s="4"/>
    </row>
    <row r="106" spans="1:23" ht="15.75">
      <c r="A106" s="35"/>
      <c r="B106" s="4"/>
      <c r="C106" s="4"/>
      <c r="D106" s="4"/>
      <c r="E106" s="35"/>
      <c r="F106" s="35"/>
      <c r="G106" s="35"/>
      <c r="H106" s="35"/>
      <c r="I106" s="35"/>
      <c r="J106" s="35"/>
      <c r="K106" s="35"/>
      <c r="L106" s="35"/>
      <c r="M106" s="22"/>
      <c r="N106" s="35"/>
      <c r="O106" s="35"/>
      <c r="P106" s="35"/>
      <c r="Q106" s="35"/>
      <c r="R106" s="35"/>
      <c r="S106" s="35"/>
      <c r="T106" s="35"/>
      <c r="U106" s="35"/>
      <c r="V106" s="36"/>
      <c r="W106" s="4"/>
    </row>
    <row r="107" spans="1:23" ht="15.75">
      <c r="A107" s="35"/>
      <c r="B107" s="4"/>
      <c r="C107" s="4"/>
      <c r="D107" s="4"/>
      <c r="E107" s="35"/>
      <c r="F107" s="35"/>
      <c r="G107" s="35"/>
      <c r="H107" s="35"/>
      <c r="I107" s="35"/>
      <c r="J107" s="35"/>
      <c r="K107" s="35"/>
      <c r="L107" s="35"/>
      <c r="M107" s="22"/>
      <c r="N107" s="35"/>
      <c r="O107" s="35"/>
      <c r="P107" s="35"/>
      <c r="Q107" s="35"/>
      <c r="R107" s="35"/>
      <c r="S107" s="35"/>
      <c r="T107" s="35"/>
      <c r="U107" s="35"/>
      <c r="V107" s="36"/>
      <c r="W107" s="4"/>
    </row>
    <row r="108" spans="1:23" ht="15.75">
      <c r="A108" s="35"/>
      <c r="B108" s="4"/>
      <c r="C108" s="4"/>
      <c r="D108" s="4"/>
      <c r="E108" s="35"/>
      <c r="F108" s="35"/>
      <c r="G108" s="35"/>
      <c r="H108" s="35"/>
      <c r="I108" s="35"/>
      <c r="J108" s="35"/>
      <c r="K108" s="35"/>
      <c r="L108" s="35"/>
      <c r="M108" s="22"/>
      <c r="N108" s="35"/>
      <c r="O108" s="35"/>
      <c r="P108" s="35"/>
      <c r="Q108" s="35"/>
      <c r="R108" s="35"/>
      <c r="S108" s="35"/>
      <c r="T108" s="35"/>
      <c r="U108" s="35"/>
      <c r="V108" s="36"/>
      <c r="W108" s="4"/>
    </row>
    <row r="109" spans="1:23" ht="15.75">
      <c r="A109" s="35"/>
      <c r="B109" s="4"/>
      <c r="C109" s="4"/>
      <c r="D109" s="4"/>
      <c r="E109" s="35"/>
      <c r="F109" s="35"/>
      <c r="G109" s="35"/>
      <c r="H109" s="35"/>
      <c r="I109" s="35"/>
      <c r="J109" s="35"/>
      <c r="K109" s="35"/>
      <c r="L109" s="35"/>
      <c r="M109" s="22"/>
      <c r="N109" s="35"/>
      <c r="O109" s="35"/>
      <c r="P109" s="35"/>
      <c r="Q109" s="35"/>
      <c r="R109" s="35"/>
      <c r="S109" s="35"/>
      <c r="T109" s="35"/>
      <c r="U109" s="35"/>
      <c r="V109" s="36"/>
      <c r="W109" s="4"/>
    </row>
    <row r="110" spans="1:23" ht="15.75">
      <c r="A110" s="35"/>
      <c r="B110" s="4"/>
      <c r="C110" s="4"/>
      <c r="D110" s="4"/>
      <c r="E110" s="35"/>
      <c r="F110" s="35"/>
      <c r="G110" s="35"/>
      <c r="H110" s="35"/>
      <c r="I110" s="35"/>
      <c r="J110" s="35"/>
      <c r="K110" s="35"/>
      <c r="L110" s="35"/>
      <c r="M110" s="22"/>
      <c r="N110" s="35"/>
      <c r="O110" s="35"/>
      <c r="P110" s="35"/>
      <c r="Q110" s="35"/>
      <c r="R110" s="35"/>
      <c r="S110" s="35"/>
      <c r="T110" s="35"/>
      <c r="U110" s="35"/>
      <c r="V110" s="36"/>
      <c r="W110" s="4"/>
    </row>
    <row r="111" spans="1:23" ht="15.75">
      <c r="A111" s="35"/>
      <c r="B111" s="4"/>
      <c r="C111" s="4"/>
      <c r="D111" s="4"/>
      <c r="E111" s="35"/>
      <c r="F111" s="35"/>
      <c r="G111" s="35"/>
      <c r="H111" s="35"/>
      <c r="I111" s="35"/>
      <c r="J111" s="35"/>
      <c r="K111" s="35"/>
      <c r="L111" s="35"/>
      <c r="M111" s="22"/>
      <c r="N111" s="35"/>
      <c r="O111" s="35"/>
      <c r="P111" s="35"/>
      <c r="Q111" s="35"/>
      <c r="R111" s="35"/>
      <c r="S111" s="35"/>
      <c r="T111" s="35"/>
      <c r="U111" s="35"/>
      <c r="V111" s="36"/>
      <c r="W111" s="4"/>
    </row>
    <row r="112" spans="1:23" ht="15.75">
      <c r="A112" s="35"/>
      <c r="B112" s="4"/>
      <c r="C112" s="4"/>
      <c r="D112" s="4"/>
      <c r="E112" s="35"/>
      <c r="F112" s="35"/>
      <c r="G112" s="35"/>
      <c r="H112" s="35"/>
      <c r="I112" s="35"/>
      <c r="J112" s="35"/>
      <c r="K112" s="35"/>
      <c r="L112" s="35"/>
      <c r="M112" s="22"/>
      <c r="N112" s="35"/>
      <c r="O112" s="35"/>
      <c r="P112" s="35"/>
      <c r="Q112" s="35"/>
      <c r="R112" s="35"/>
      <c r="S112" s="35"/>
      <c r="T112" s="35"/>
      <c r="U112" s="35"/>
      <c r="V112" s="36"/>
      <c r="W112" s="4"/>
    </row>
    <row r="113" spans="1:23" ht="15.75">
      <c r="A113" s="35"/>
      <c r="B113" s="4"/>
      <c r="C113" s="4"/>
      <c r="D113" s="4"/>
      <c r="E113" s="35"/>
      <c r="F113" s="35"/>
      <c r="G113" s="35"/>
      <c r="H113" s="35"/>
      <c r="I113" s="35"/>
      <c r="J113" s="35"/>
      <c r="K113" s="35"/>
      <c r="L113" s="35"/>
      <c r="M113" s="22"/>
      <c r="N113" s="35"/>
      <c r="O113" s="35"/>
      <c r="P113" s="35"/>
      <c r="Q113" s="35"/>
      <c r="R113" s="35"/>
      <c r="S113" s="35"/>
      <c r="T113" s="35"/>
      <c r="U113" s="35"/>
      <c r="V113" s="36"/>
      <c r="W113" s="4"/>
    </row>
    <row r="114" spans="1:23" ht="15.75">
      <c r="A114" s="35"/>
      <c r="B114" s="4"/>
      <c r="C114" s="4"/>
      <c r="D114" s="4"/>
      <c r="E114" s="35"/>
      <c r="F114" s="35"/>
      <c r="G114" s="35"/>
      <c r="H114" s="35"/>
      <c r="I114" s="35"/>
      <c r="J114" s="35"/>
      <c r="K114" s="35"/>
      <c r="L114" s="35"/>
      <c r="M114" s="22"/>
      <c r="N114" s="35"/>
      <c r="O114" s="35"/>
      <c r="P114" s="35"/>
      <c r="Q114" s="35"/>
      <c r="R114" s="35"/>
      <c r="S114" s="35"/>
      <c r="T114" s="35"/>
      <c r="U114" s="35"/>
      <c r="V114" s="36"/>
      <c r="W114" s="4"/>
    </row>
    <row r="115" spans="1:23" ht="15.75">
      <c r="A115" s="35"/>
      <c r="B115" s="4"/>
      <c r="C115" s="4"/>
      <c r="D115" s="4"/>
      <c r="E115" s="35"/>
      <c r="F115" s="35"/>
      <c r="G115" s="35"/>
      <c r="H115" s="35"/>
      <c r="I115" s="35"/>
      <c r="J115" s="35"/>
      <c r="K115" s="35"/>
      <c r="L115" s="35"/>
      <c r="M115" s="22"/>
      <c r="N115" s="35"/>
      <c r="O115" s="35"/>
      <c r="P115" s="35"/>
      <c r="Q115" s="35"/>
      <c r="R115" s="35"/>
      <c r="S115" s="35"/>
      <c r="T115" s="35"/>
      <c r="U115" s="35"/>
      <c r="V115" s="36"/>
      <c r="W115" s="4"/>
    </row>
    <row r="116" spans="1:23" ht="15.75">
      <c r="A116" s="35"/>
      <c r="B116" s="4"/>
      <c r="C116" s="4"/>
      <c r="D116" s="4"/>
      <c r="E116" s="35"/>
      <c r="F116" s="35"/>
      <c r="G116" s="35"/>
      <c r="H116" s="35"/>
      <c r="I116" s="35"/>
      <c r="J116" s="35"/>
      <c r="K116" s="35"/>
      <c r="L116" s="35"/>
      <c r="M116" s="22"/>
      <c r="N116" s="35"/>
      <c r="O116" s="35"/>
      <c r="P116" s="35"/>
      <c r="Q116" s="35"/>
      <c r="R116" s="35"/>
      <c r="S116" s="35"/>
      <c r="T116" s="35"/>
      <c r="U116" s="35"/>
      <c r="V116" s="36"/>
      <c r="W116" s="4"/>
    </row>
    <row r="117" spans="1:23" ht="15.75">
      <c r="A117" s="35"/>
      <c r="B117" s="4"/>
      <c r="C117" s="4"/>
      <c r="D117" s="4"/>
      <c r="E117" s="35"/>
      <c r="F117" s="35"/>
      <c r="G117" s="35"/>
      <c r="H117" s="35"/>
      <c r="I117" s="35"/>
      <c r="J117" s="35"/>
      <c r="K117" s="35"/>
      <c r="L117" s="35"/>
      <c r="M117" s="22"/>
      <c r="N117" s="35"/>
      <c r="O117" s="35"/>
      <c r="P117" s="35"/>
      <c r="Q117" s="35"/>
      <c r="R117" s="35"/>
      <c r="S117" s="35"/>
      <c r="T117" s="35"/>
      <c r="U117" s="35"/>
      <c r="V117" s="36"/>
      <c r="W117" s="4"/>
    </row>
    <row r="118" spans="1:23" ht="15.75">
      <c r="A118" s="35"/>
      <c r="B118" s="4"/>
      <c r="C118" s="4"/>
      <c r="D118" s="4"/>
      <c r="E118" s="35"/>
      <c r="F118" s="35"/>
      <c r="G118" s="35"/>
      <c r="H118" s="35"/>
      <c r="I118" s="35"/>
      <c r="J118" s="35"/>
      <c r="K118" s="35"/>
      <c r="L118" s="35"/>
      <c r="M118" s="22"/>
      <c r="N118" s="35"/>
      <c r="O118" s="35"/>
      <c r="P118" s="35"/>
      <c r="Q118" s="35"/>
      <c r="R118" s="35"/>
      <c r="S118" s="35"/>
      <c r="T118" s="35"/>
      <c r="U118" s="35"/>
      <c r="V118" s="36"/>
      <c r="W118" s="4"/>
    </row>
    <row r="119" spans="1:23" ht="15.75">
      <c r="A119" s="35"/>
      <c r="B119" s="4"/>
      <c r="C119" s="4"/>
      <c r="D119" s="4"/>
      <c r="E119" s="35"/>
      <c r="F119" s="35"/>
      <c r="G119" s="35"/>
      <c r="H119" s="35"/>
      <c r="I119" s="35"/>
      <c r="J119" s="35"/>
      <c r="K119" s="35"/>
      <c r="L119" s="35"/>
      <c r="M119" s="22"/>
      <c r="N119" s="35"/>
      <c r="O119" s="35"/>
      <c r="P119" s="35"/>
      <c r="Q119" s="35"/>
      <c r="R119" s="35"/>
      <c r="S119" s="35"/>
      <c r="T119" s="35"/>
      <c r="U119" s="35"/>
      <c r="V119" s="36"/>
      <c r="W119" s="4"/>
    </row>
    <row r="120" spans="1:23" ht="15.75">
      <c r="A120" s="35"/>
      <c r="B120" s="4"/>
      <c r="C120" s="4"/>
      <c r="D120" s="4"/>
      <c r="E120" s="35"/>
      <c r="F120" s="35"/>
      <c r="G120" s="35"/>
      <c r="H120" s="35"/>
      <c r="I120" s="35"/>
      <c r="J120" s="35"/>
      <c r="K120" s="35"/>
      <c r="L120" s="35"/>
      <c r="M120" s="22"/>
      <c r="N120" s="35"/>
      <c r="O120" s="35"/>
      <c r="P120" s="35"/>
      <c r="Q120" s="35"/>
      <c r="R120" s="35"/>
      <c r="S120" s="35"/>
      <c r="T120" s="35"/>
      <c r="U120" s="35"/>
      <c r="V120" s="36"/>
      <c r="W120" s="4"/>
    </row>
    <row r="121" spans="1:23" ht="15.75">
      <c r="A121" s="35"/>
      <c r="B121" s="4"/>
      <c r="C121" s="4"/>
      <c r="D121" s="4"/>
      <c r="E121" s="35"/>
      <c r="F121" s="35"/>
      <c r="G121" s="35"/>
      <c r="H121" s="35"/>
      <c r="I121" s="35"/>
      <c r="J121" s="35"/>
      <c r="K121" s="35"/>
      <c r="L121" s="35"/>
      <c r="M121" s="22"/>
      <c r="N121" s="35"/>
      <c r="O121" s="35"/>
      <c r="P121" s="35"/>
      <c r="Q121" s="35"/>
      <c r="R121" s="35"/>
      <c r="S121" s="35"/>
      <c r="T121" s="35"/>
      <c r="U121" s="35"/>
      <c r="V121" s="36"/>
      <c r="W121" s="4"/>
    </row>
    <row r="122" spans="1:23" ht="15.75">
      <c r="A122" s="35"/>
      <c r="B122" s="4"/>
      <c r="C122" s="4"/>
      <c r="D122" s="4"/>
      <c r="E122" s="35"/>
      <c r="F122" s="35"/>
      <c r="G122" s="35"/>
      <c r="H122" s="35"/>
      <c r="I122" s="35"/>
      <c r="J122" s="35"/>
      <c r="K122" s="35"/>
      <c r="L122" s="35"/>
      <c r="M122" s="22"/>
      <c r="N122" s="35"/>
      <c r="O122" s="35"/>
      <c r="P122" s="35"/>
      <c r="Q122" s="35"/>
      <c r="R122" s="35"/>
      <c r="S122" s="35"/>
      <c r="T122" s="35"/>
      <c r="U122" s="35"/>
      <c r="V122" s="36"/>
      <c r="W122" s="4"/>
    </row>
    <row r="123" spans="1:23" ht="15.75">
      <c r="A123" s="35"/>
      <c r="B123" s="4"/>
      <c r="C123" s="4"/>
      <c r="D123" s="4"/>
      <c r="E123" s="35"/>
      <c r="F123" s="35"/>
      <c r="G123" s="35"/>
      <c r="H123" s="35"/>
      <c r="I123" s="35"/>
      <c r="J123" s="35"/>
      <c r="K123" s="35"/>
      <c r="L123" s="35"/>
      <c r="M123" s="22"/>
      <c r="N123" s="35"/>
      <c r="O123" s="35"/>
      <c r="P123" s="35"/>
      <c r="Q123" s="35"/>
      <c r="R123" s="35"/>
      <c r="S123" s="35"/>
      <c r="T123" s="35"/>
      <c r="U123" s="35"/>
      <c r="V123" s="36"/>
      <c r="W123" s="4"/>
    </row>
    <row r="124" spans="1:23" ht="15.75">
      <c r="A124" s="35"/>
      <c r="B124" s="4"/>
      <c r="C124" s="4"/>
      <c r="D124" s="4"/>
      <c r="E124" s="35"/>
      <c r="F124" s="35"/>
      <c r="G124" s="35"/>
      <c r="H124" s="35"/>
      <c r="I124" s="35"/>
      <c r="J124" s="35"/>
      <c r="K124" s="35"/>
      <c r="L124" s="35"/>
      <c r="M124" s="22"/>
      <c r="N124" s="35"/>
      <c r="O124" s="35"/>
      <c r="P124" s="35"/>
      <c r="Q124" s="35"/>
      <c r="R124" s="35"/>
      <c r="S124" s="35"/>
      <c r="T124" s="35"/>
      <c r="U124" s="35"/>
      <c r="V124" s="36"/>
      <c r="W124" s="4"/>
    </row>
    <row r="125" spans="1:23" ht="15.75">
      <c r="A125" s="35"/>
      <c r="B125" s="4"/>
      <c r="C125" s="4"/>
      <c r="D125" s="4"/>
      <c r="E125" s="35"/>
      <c r="F125" s="35"/>
      <c r="G125" s="35"/>
      <c r="H125" s="35"/>
      <c r="I125" s="35"/>
      <c r="J125" s="35"/>
      <c r="K125" s="35"/>
      <c r="L125" s="35"/>
      <c r="M125" s="22"/>
      <c r="N125" s="35"/>
      <c r="O125" s="35"/>
      <c r="P125" s="35"/>
      <c r="Q125" s="35"/>
      <c r="R125" s="35"/>
      <c r="S125" s="35"/>
      <c r="T125" s="35"/>
      <c r="U125" s="35"/>
      <c r="V125" s="36"/>
      <c r="W125" s="4"/>
    </row>
    <row r="126" spans="1:23" ht="15.75">
      <c r="A126" s="35"/>
      <c r="B126" s="4"/>
      <c r="C126" s="4"/>
      <c r="D126" s="4"/>
      <c r="E126" s="35"/>
      <c r="F126" s="35"/>
      <c r="G126" s="35"/>
      <c r="H126" s="35"/>
      <c r="I126" s="35"/>
      <c r="J126" s="35"/>
      <c r="K126" s="35"/>
      <c r="L126" s="35"/>
      <c r="M126" s="22"/>
      <c r="N126" s="35"/>
      <c r="O126" s="35"/>
      <c r="P126" s="35"/>
      <c r="Q126" s="35"/>
      <c r="R126" s="35"/>
      <c r="S126" s="35"/>
      <c r="T126" s="35"/>
      <c r="U126" s="35"/>
      <c r="V126" s="36"/>
      <c r="W126" s="4"/>
    </row>
    <row r="127" spans="1:23" ht="15.75">
      <c r="A127" s="35"/>
      <c r="B127" s="4"/>
      <c r="C127" s="4"/>
      <c r="D127" s="4"/>
      <c r="E127" s="35"/>
      <c r="F127" s="35"/>
      <c r="G127" s="35"/>
      <c r="H127" s="35"/>
      <c r="I127" s="35"/>
      <c r="J127" s="35"/>
      <c r="K127" s="35"/>
      <c r="L127" s="35"/>
      <c r="M127" s="22"/>
      <c r="N127" s="35"/>
      <c r="O127" s="35"/>
      <c r="P127" s="35"/>
      <c r="Q127" s="35"/>
      <c r="R127" s="35"/>
      <c r="S127" s="35"/>
      <c r="T127" s="35"/>
      <c r="U127" s="35"/>
      <c r="V127" s="36"/>
      <c r="W127" s="4"/>
    </row>
    <row r="128" spans="1:23" ht="15.75">
      <c r="A128" s="35"/>
      <c r="B128" s="4"/>
      <c r="C128" s="4"/>
      <c r="D128" s="4"/>
      <c r="E128" s="35"/>
      <c r="F128" s="35"/>
      <c r="G128" s="35"/>
      <c r="H128" s="35"/>
      <c r="I128" s="35"/>
      <c r="J128" s="35"/>
      <c r="K128" s="35"/>
      <c r="L128" s="35"/>
      <c r="M128" s="22"/>
      <c r="N128" s="35"/>
      <c r="O128" s="35"/>
      <c r="P128" s="35"/>
      <c r="Q128" s="35"/>
      <c r="R128" s="35"/>
      <c r="S128" s="35"/>
      <c r="T128" s="35"/>
      <c r="U128" s="35"/>
      <c r="V128" s="36"/>
      <c r="W128" s="4"/>
    </row>
    <row r="129" spans="1:23" ht="15.75">
      <c r="A129" s="35"/>
      <c r="B129" s="4"/>
      <c r="C129" s="4"/>
      <c r="D129" s="4"/>
      <c r="E129" s="35"/>
      <c r="F129" s="35"/>
      <c r="G129" s="35"/>
      <c r="H129" s="35"/>
      <c r="I129" s="35"/>
      <c r="J129" s="35"/>
      <c r="K129" s="35"/>
      <c r="L129" s="35"/>
      <c r="M129" s="22"/>
      <c r="N129" s="35"/>
      <c r="O129" s="35"/>
      <c r="P129" s="35"/>
      <c r="Q129" s="35"/>
      <c r="R129" s="35"/>
      <c r="S129" s="35"/>
      <c r="T129" s="35"/>
      <c r="U129" s="35"/>
      <c r="V129" s="36"/>
      <c r="W129" s="4"/>
    </row>
    <row r="130" spans="1:23" ht="15.75">
      <c r="A130" s="35"/>
      <c r="B130" s="4"/>
      <c r="C130" s="4"/>
      <c r="D130" s="4"/>
      <c r="E130" s="35"/>
      <c r="F130" s="35"/>
      <c r="G130" s="35"/>
      <c r="H130" s="35"/>
      <c r="I130" s="35"/>
      <c r="J130" s="35"/>
      <c r="K130" s="35"/>
      <c r="L130" s="35"/>
      <c r="M130" s="22"/>
      <c r="N130" s="35"/>
      <c r="O130" s="35"/>
      <c r="P130" s="35"/>
      <c r="Q130" s="35"/>
      <c r="R130" s="35"/>
      <c r="S130" s="35"/>
      <c r="T130" s="35"/>
      <c r="U130" s="35"/>
      <c r="V130" s="36"/>
      <c r="W130" s="4"/>
    </row>
    <row r="131" spans="1:23" ht="15.75">
      <c r="A131" s="35"/>
      <c r="B131" s="4"/>
      <c r="C131" s="4"/>
      <c r="D131" s="4"/>
      <c r="E131" s="35"/>
      <c r="F131" s="35"/>
      <c r="G131" s="35"/>
      <c r="H131" s="35"/>
      <c r="I131" s="35"/>
      <c r="J131" s="35"/>
      <c r="K131" s="35"/>
      <c r="L131" s="35"/>
      <c r="M131" s="22"/>
      <c r="N131" s="35"/>
      <c r="O131" s="35"/>
      <c r="P131" s="35"/>
      <c r="Q131" s="35"/>
      <c r="R131" s="35"/>
      <c r="S131" s="35"/>
      <c r="T131" s="35"/>
      <c r="U131" s="35"/>
      <c r="V131" s="36"/>
      <c r="W131" s="4"/>
    </row>
    <row r="132" spans="1:23" ht="15.75">
      <c r="A132" s="35"/>
      <c r="B132" s="4"/>
      <c r="C132" s="4"/>
      <c r="D132" s="4"/>
      <c r="E132" s="35"/>
      <c r="F132" s="35"/>
      <c r="G132" s="35"/>
      <c r="H132" s="35"/>
      <c r="I132" s="35"/>
      <c r="J132" s="35"/>
      <c r="K132" s="35"/>
      <c r="L132" s="35"/>
      <c r="M132" s="22"/>
      <c r="N132" s="35"/>
      <c r="O132" s="35"/>
      <c r="P132" s="35"/>
      <c r="Q132" s="35"/>
      <c r="R132" s="35"/>
      <c r="S132" s="35"/>
      <c r="T132" s="35"/>
      <c r="U132" s="35"/>
      <c r="V132" s="36"/>
      <c r="W132" s="4"/>
    </row>
    <row r="133" spans="1:23" ht="15.75">
      <c r="A133" s="35"/>
      <c r="B133" s="4"/>
      <c r="C133" s="4"/>
      <c r="D133" s="4"/>
      <c r="E133" s="35"/>
      <c r="F133" s="35"/>
      <c r="G133" s="35"/>
      <c r="H133" s="35"/>
      <c r="I133" s="35"/>
      <c r="J133" s="35"/>
      <c r="K133" s="35"/>
      <c r="L133" s="35"/>
      <c r="M133" s="22"/>
      <c r="N133" s="35"/>
      <c r="O133" s="35"/>
      <c r="P133" s="35"/>
      <c r="Q133" s="35"/>
      <c r="R133" s="35"/>
      <c r="S133" s="35"/>
      <c r="T133" s="35"/>
      <c r="U133" s="35"/>
      <c r="V133" s="36"/>
      <c r="W133" s="4"/>
    </row>
    <row r="134" spans="1:23" ht="15.75">
      <c r="A134" s="35"/>
      <c r="B134" s="4"/>
      <c r="C134" s="4"/>
      <c r="D134" s="4"/>
      <c r="E134" s="35"/>
      <c r="F134" s="35"/>
      <c r="G134" s="35"/>
      <c r="H134" s="35"/>
      <c r="I134" s="35"/>
      <c r="J134" s="35"/>
      <c r="K134" s="35"/>
      <c r="L134" s="35"/>
      <c r="M134" s="22"/>
      <c r="N134" s="35"/>
      <c r="O134" s="35"/>
      <c r="P134" s="35"/>
      <c r="Q134" s="35"/>
      <c r="R134" s="35"/>
      <c r="S134" s="35"/>
      <c r="T134" s="35"/>
      <c r="U134" s="35"/>
      <c r="V134" s="36"/>
      <c r="W134" s="4"/>
    </row>
    <row r="135" spans="1:23" ht="15.75">
      <c r="A135" s="35"/>
      <c r="B135" s="4"/>
      <c r="C135" s="4"/>
      <c r="D135" s="4"/>
      <c r="E135" s="35"/>
      <c r="F135" s="35"/>
      <c r="G135" s="35"/>
      <c r="H135" s="35"/>
      <c r="I135" s="35"/>
      <c r="J135" s="35"/>
      <c r="K135" s="35"/>
      <c r="L135" s="35"/>
      <c r="M135" s="22"/>
      <c r="N135" s="35"/>
      <c r="O135" s="35"/>
      <c r="P135" s="35"/>
      <c r="Q135" s="35"/>
      <c r="R135" s="35"/>
      <c r="S135" s="35"/>
      <c r="T135" s="35"/>
      <c r="U135" s="35"/>
      <c r="V135" s="36"/>
      <c r="W135" s="4"/>
    </row>
    <row r="136" spans="1:23" ht="15.75">
      <c r="A136" s="35"/>
      <c r="B136" s="4"/>
      <c r="C136" s="4"/>
      <c r="D136" s="4"/>
      <c r="E136" s="35"/>
      <c r="F136" s="35"/>
      <c r="G136" s="35"/>
      <c r="H136" s="35"/>
      <c r="I136" s="35"/>
      <c r="J136" s="35"/>
      <c r="K136" s="35"/>
      <c r="L136" s="35"/>
      <c r="M136" s="22"/>
      <c r="N136" s="35"/>
      <c r="O136" s="35"/>
      <c r="P136" s="35"/>
      <c r="Q136" s="35"/>
      <c r="R136" s="35"/>
      <c r="S136" s="35"/>
      <c r="T136" s="35"/>
      <c r="U136" s="35"/>
      <c r="V136" s="36"/>
      <c r="W136" s="4"/>
    </row>
    <row r="137" spans="1:23" ht="15.75">
      <c r="A137" s="35"/>
      <c r="B137" s="4"/>
      <c r="C137" s="4"/>
      <c r="D137" s="4"/>
      <c r="E137" s="35"/>
      <c r="F137" s="35"/>
      <c r="G137" s="35"/>
      <c r="H137" s="35"/>
      <c r="I137" s="35"/>
      <c r="J137" s="35"/>
      <c r="K137" s="35"/>
      <c r="L137" s="35"/>
      <c r="M137" s="22"/>
      <c r="N137" s="35"/>
      <c r="O137" s="35"/>
      <c r="P137" s="35"/>
      <c r="Q137" s="35"/>
      <c r="R137" s="35"/>
      <c r="S137" s="35"/>
      <c r="T137" s="35"/>
      <c r="U137" s="35"/>
      <c r="V137" s="36"/>
      <c r="W137" s="4"/>
    </row>
    <row r="138" spans="1:23" ht="15.75">
      <c r="A138" s="35"/>
      <c r="B138" s="4"/>
      <c r="C138" s="4"/>
      <c r="D138" s="4"/>
      <c r="E138" s="35"/>
      <c r="F138" s="35"/>
      <c r="G138" s="35"/>
      <c r="H138" s="35"/>
      <c r="I138" s="35"/>
      <c r="J138" s="35"/>
      <c r="K138" s="35"/>
      <c r="L138" s="35"/>
      <c r="M138" s="22"/>
      <c r="N138" s="35"/>
      <c r="O138" s="35"/>
      <c r="P138" s="35"/>
      <c r="Q138" s="35"/>
      <c r="R138" s="35"/>
      <c r="S138" s="35"/>
      <c r="T138" s="35"/>
      <c r="U138" s="35"/>
      <c r="V138" s="36"/>
      <c r="W138" s="4"/>
    </row>
    <row r="139" spans="1:23" ht="15.75">
      <c r="A139" s="35"/>
      <c r="B139" s="4"/>
      <c r="C139" s="4"/>
      <c r="D139" s="4"/>
      <c r="E139" s="35"/>
      <c r="F139" s="35"/>
      <c r="G139" s="35"/>
      <c r="H139" s="35"/>
      <c r="I139" s="35"/>
      <c r="J139" s="35"/>
      <c r="K139" s="35"/>
      <c r="L139" s="35"/>
      <c r="M139" s="22"/>
      <c r="N139" s="35"/>
      <c r="O139" s="35"/>
      <c r="P139" s="35"/>
      <c r="Q139" s="35"/>
      <c r="R139" s="35"/>
      <c r="S139" s="35"/>
      <c r="T139" s="35"/>
      <c r="U139" s="35"/>
      <c r="V139" s="36"/>
      <c r="W139" s="4"/>
    </row>
    <row r="140" spans="1:23" ht="15.75">
      <c r="A140" s="35"/>
      <c r="B140" s="4"/>
      <c r="C140" s="4"/>
      <c r="D140" s="4"/>
      <c r="E140" s="35"/>
      <c r="F140" s="35"/>
      <c r="G140" s="35"/>
      <c r="H140" s="35"/>
      <c r="I140" s="35"/>
      <c r="J140" s="35"/>
      <c r="K140" s="35"/>
      <c r="L140" s="35"/>
      <c r="M140" s="22"/>
      <c r="N140" s="35"/>
      <c r="O140" s="35"/>
      <c r="P140" s="35"/>
      <c r="Q140" s="35"/>
      <c r="R140" s="35"/>
      <c r="S140" s="35"/>
      <c r="T140" s="35"/>
      <c r="U140" s="35"/>
      <c r="V140" s="36"/>
      <c r="W140" s="4"/>
    </row>
    <row r="141" spans="1:23" ht="15.75">
      <c r="A141" s="35"/>
      <c r="B141" s="4"/>
      <c r="C141" s="4"/>
      <c r="D141" s="4"/>
      <c r="E141" s="35"/>
      <c r="F141" s="35"/>
      <c r="G141" s="35"/>
      <c r="H141" s="35"/>
      <c r="I141" s="35"/>
      <c r="J141" s="35"/>
      <c r="K141" s="35"/>
      <c r="L141" s="35"/>
      <c r="M141" s="22"/>
      <c r="N141" s="35"/>
      <c r="O141" s="35"/>
      <c r="P141" s="35"/>
      <c r="Q141" s="35"/>
      <c r="R141" s="35"/>
      <c r="S141" s="35"/>
      <c r="T141" s="35"/>
      <c r="U141" s="35"/>
      <c r="V141" s="36"/>
      <c r="W141" s="4"/>
    </row>
    <row r="142" spans="1:23" ht="15.75">
      <c r="A142" s="35"/>
      <c r="B142" s="4"/>
      <c r="C142" s="4"/>
      <c r="D142" s="4"/>
      <c r="E142" s="35"/>
      <c r="F142" s="35"/>
      <c r="G142" s="35"/>
      <c r="H142" s="35"/>
      <c r="I142" s="35"/>
      <c r="J142" s="35"/>
      <c r="K142" s="35"/>
      <c r="L142" s="35"/>
      <c r="M142" s="22"/>
      <c r="N142" s="35"/>
      <c r="O142" s="35"/>
      <c r="P142" s="35"/>
      <c r="Q142" s="35"/>
      <c r="R142" s="35"/>
      <c r="S142" s="35"/>
      <c r="T142" s="35"/>
      <c r="U142" s="35"/>
      <c r="V142" s="36"/>
      <c r="W142" s="4"/>
    </row>
    <row r="143" spans="1:23" ht="15.75">
      <c r="A143" s="35"/>
      <c r="B143" s="4"/>
      <c r="C143" s="4"/>
      <c r="D143" s="4"/>
      <c r="E143" s="35"/>
      <c r="F143" s="35"/>
      <c r="G143" s="35"/>
      <c r="H143" s="35"/>
      <c r="I143" s="35"/>
      <c r="J143" s="35"/>
      <c r="K143" s="35"/>
      <c r="L143" s="35"/>
      <c r="M143" s="22"/>
      <c r="N143" s="35"/>
      <c r="O143" s="35"/>
      <c r="P143" s="35"/>
      <c r="Q143" s="35"/>
      <c r="R143" s="35"/>
      <c r="S143" s="35"/>
      <c r="T143" s="35"/>
      <c r="U143" s="35"/>
      <c r="V143" s="36"/>
      <c r="W143" s="4"/>
    </row>
    <row r="144" spans="1:23" ht="15.75">
      <c r="A144" s="35"/>
      <c r="B144" s="4"/>
      <c r="C144" s="4"/>
      <c r="D144" s="4"/>
      <c r="E144" s="35"/>
      <c r="F144" s="35"/>
      <c r="G144" s="35"/>
      <c r="H144" s="35"/>
      <c r="I144" s="35"/>
      <c r="J144" s="35"/>
      <c r="K144" s="35"/>
      <c r="L144" s="35"/>
      <c r="M144" s="22"/>
      <c r="N144" s="35"/>
      <c r="O144" s="35"/>
      <c r="P144" s="35"/>
      <c r="Q144" s="35"/>
      <c r="R144" s="35"/>
      <c r="S144" s="35"/>
      <c r="T144" s="35"/>
      <c r="U144" s="35"/>
      <c r="V144" s="36"/>
      <c r="W144" s="4"/>
    </row>
    <row r="145" spans="1:23" ht="15.75">
      <c r="A145" s="35"/>
      <c r="B145" s="4"/>
      <c r="C145" s="4"/>
      <c r="D145" s="4"/>
      <c r="E145" s="35"/>
      <c r="F145" s="35"/>
      <c r="G145" s="35"/>
      <c r="H145" s="35"/>
      <c r="I145" s="35"/>
      <c r="J145" s="35"/>
      <c r="K145" s="35"/>
      <c r="L145" s="35"/>
      <c r="M145" s="22"/>
      <c r="N145" s="35"/>
      <c r="O145" s="35"/>
      <c r="P145" s="35"/>
      <c r="Q145" s="35"/>
      <c r="R145" s="35"/>
      <c r="S145" s="35"/>
      <c r="T145" s="35"/>
      <c r="U145" s="35"/>
      <c r="V145" s="36"/>
      <c r="W145" s="4"/>
    </row>
    <row r="146" spans="1:23" ht="15.75">
      <c r="A146" s="35"/>
      <c r="B146" s="4"/>
      <c r="C146" s="4"/>
      <c r="D146" s="4"/>
      <c r="E146" s="35"/>
      <c r="F146" s="35"/>
      <c r="G146" s="35"/>
      <c r="H146" s="35"/>
      <c r="I146" s="35"/>
      <c r="J146" s="35"/>
      <c r="K146" s="35"/>
      <c r="L146" s="35"/>
      <c r="M146" s="22"/>
      <c r="N146" s="35"/>
      <c r="O146" s="35"/>
      <c r="P146" s="35"/>
      <c r="Q146" s="35"/>
      <c r="R146" s="35"/>
      <c r="S146" s="35"/>
      <c r="T146" s="35"/>
      <c r="U146" s="35"/>
      <c r="V146" s="36"/>
      <c r="W146" s="4"/>
    </row>
    <row r="147" spans="1:23" ht="15.75">
      <c r="A147" s="35"/>
      <c r="B147" s="4"/>
      <c r="C147" s="4"/>
      <c r="D147" s="4"/>
      <c r="E147" s="35"/>
      <c r="F147" s="35"/>
      <c r="G147" s="35"/>
      <c r="H147" s="35"/>
      <c r="I147" s="35"/>
      <c r="J147" s="35"/>
      <c r="K147" s="35"/>
      <c r="L147" s="35"/>
      <c r="M147" s="22"/>
      <c r="N147" s="35"/>
      <c r="O147" s="35"/>
      <c r="P147" s="35"/>
      <c r="Q147" s="35"/>
      <c r="R147" s="35"/>
      <c r="S147" s="35"/>
      <c r="T147" s="35"/>
      <c r="U147" s="35"/>
      <c r="V147" s="36"/>
      <c r="W147" s="4"/>
    </row>
    <row r="148" spans="1:23" ht="15.75">
      <c r="A148" s="35"/>
      <c r="B148" s="4"/>
      <c r="C148" s="4"/>
      <c r="D148" s="4"/>
      <c r="E148" s="35"/>
      <c r="F148" s="35"/>
      <c r="G148" s="35"/>
      <c r="H148" s="35"/>
      <c r="I148" s="35"/>
      <c r="J148" s="35"/>
      <c r="K148" s="35"/>
      <c r="L148" s="35"/>
      <c r="M148" s="22"/>
      <c r="N148" s="35"/>
      <c r="O148" s="35"/>
      <c r="P148" s="35"/>
      <c r="Q148" s="35"/>
      <c r="R148" s="35"/>
      <c r="S148" s="35"/>
      <c r="T148" s="35"/>
      <c r="U148" s="35"/>
      <c r="V148" s="36"/>
      <c r="W148" s="4"/>
    </row>
    <row r="149" spans="1:23" ht="15.75">
      <c r="A149" s="35"/>
      <c r="B149" s="4"/>
      <c r="C149" s="4"/>
      <c r="D149" s="4"/>
      <c r="E149" s="35"/>
      <c r="F149" s="35"/>
      <c r="G149" s="35"/>
      <c r="H149" s="35"/>
      <c r="I149" s="35"/>
      <c r="J149" s="35"/>
      <c r="K149" s="35"/>
      <c r="L149" s="35"/>
      <c r="M149" s="22"/>
      <c r="N149" s="35"/>
      <c r="O149" s="35"/>
      <c r="P149" s="35"/>
      <c r="Q149" s="35"/>
      <c r="R149" s="35"/>
      <c r="S149" s="35"/>
      <c r="T149" s="35"/>
      <c r="U149" s="35"/>
      <c r="V149" s="36"/>
      <c r="W149" s="4"/>
    </row>
    <row r="150" spans="1:23" ht="15.75">
      <c r="A150" s="35"/>
      <c r="B150" s="4"/>
      <c r="C150" s="4"/>
      <c r="D150" s="4"/>
      <c r="E150" s="35"/>
      <c r="F150" s="35"/>
      <c r="G150" s="35"/>
      <c r="H150" s="35"/>
      <c r="I150" s="35"/>
      <c r="J150" s="35"/>
      <c r="K150" s="35"/>
      <c r="L150" s="35"/>
      <c r="M150" s="22"/>
      <c r="N150" s="35"/>
      <c r="O150" s="35"/>
      <c r="P150" s="35"/>
      <c r="Q150" s="35"/>
      <c r="R150" s="35"/>
      <c r="S150" s="35"/>
      <c r="T150" s="35"/>
      <c r="U150" s="35"/>
      <c r="V150" s="36"/>
      <c r="W150" s="4"/>
    </row>
    <row r="151" spans="1:23" ht="15.75">
      <c r="A151" s="35"/>
      <c r="B151" s="4"/>
      <c r="C151" s="4"/>
      <c r="D151" s="4"/>
      <c r="E151" s="35"/>
      <c r="F151" s="35"/>
      <c r="G151" s="35"/>
      <c r="H151" s="35"/>
      <c r="I151" s="35"/>
      <c r="J151" s="35"/>
      <c r="K151" s="35"/>
      <c r="L151" s="35"/>
      <c r="M151" s="22"/>
      <c r="N151" s="35"/>
      <c r="O151" s="35"/>
      <c r="P151" s="35"/>
      <c r="Q151" s="35"/>
      <c r="R151" s="35"/>
      <c r="S151" s="35"/>
      <c r="T151" s="35"/>
      <c r="U151" s="35"/>
      <c r="V151" s="36"/>
      <c r="W151" s="4"/>
    </row>
    <row r="152" spans="1:23" ht="15.75">
      <c r="A152" s="35"/>
      <c r="B152" s="4"/>
      <c r="C152" s="4"/>
      <c r="D152" s="4"/>
      <c r="E152" s="35"/>
      <c r="F152" s="35"/>
      <c r="G152" s="35"/>
      <c r="H152" s="35"/>
      <c r="I152" s="35"/>
      <c r="J152" s="35"/>
      <c r="K152" s="35"/>
      <c r="L152" s="35"/>
      <c r="M152" s="22"/>
      <c r="N152" s="35"/>
      <c r="O152" s="35"/>
      <c r="P152" s="35"/>
      <c r="Q152" s="35"/>
      <c r="R152" s="35"/>
      <c r="S152" s="35"/>
      <c r="T152" s="35"/>
      <c r="U152" s="35"/>
      <c r="V152" s="36"/>
      <c r="W152" s="4"/>
    </row>
    <row r="153" spans="1:23" ht="15.75">
      <c r="A153" s="35"/>
      <c r="B153" s="4"/>
      <c r="C153" s="4"/>
      <c r="D153" s="4"/>
      <c r="E153" s="35"/>
      <c r="F153" s="35"/>
      <c r="G153" s="35"/>
      <c r="H153" s="35"/>
      <c r="I153" s="35"/>
      <c r="J153" s="35"/>
      <c r="K153" s="35"/>
      <c r="L153" s="35"/>
      <c r="M153" s="22"/>
      <c r="N153" s="35"/>
      <c r="O153" s="35"/>
      <c r="P153" s="35"/>
      <c r="Q153" s="35"/>
      <c r="R153" s="35"/>
      <c r="S153" s="35"/>
      <c r="T153" s="35"/>
      <c r="U153" s="35"/>
      <c r="V153" s="36"/>
      <c r="W153" s="4"/>
    </row>
    <row r="154" spans="1:23" ht="15.75">
      <c r="A154" s="35"/>
      <c r="B154" s="4"/>
      <c r="C154" s="4"/>
      <c r="D154" s="4"/>
      <c r="E154" s="35"/>
      <c r="F154" s="35"/>
      <c r="G154" s="35"/>
      <c r="H154" s="35"/>
      <c r="I154" s="35"/>
      <c r="J154" s="35"/>
      <c r="K154" s="35"/>
      <c r="L154" s="35"/>
      <c r="M154" s="22"/>
      <c r="N154" s="35"/>
      <c r="O154" s="35"/>
      <c r="P154" s="35"/>
      <c r="Q154" s="35"/>
      <c r="R154" s="35"/>
      <c r="S154" s="35"/>
      <c r="T154" s="35"/>
      <c r="U154" s="35"/>
      <c r="V154" s="36"/>
      <c r="W154" s="4"/>
    </row>
    <row r="155" spans="1:23" ht="15.75">
      <c r="A155" s="35"/>
      <c r="B155" s="4"/>
      <c r="C155" s="4"/>
      <c r="D155" s="4"/>
      <c r="E155" s="35"/>
      <c r="F155" s="35"/>
      <c r="G155" s="35"/>
      <c r="H155" s="35"/>
      <c r="I155" s="35"/>
      <c r="J155" s="35"/>
      <c r="K155" s="35"/>
      <c r="L155" s="35"/>
      <c r="M155" s="22"/>
      <c r="N155" s="35"/>
      <c r="O155" s="35"/>
      <c r="P155" s="35"/>
      <c r="Q155" s="35"/>
      <c r="R155" s="35"/>
      <c r="S155" s="35"/>
      <c r="T155" s="35"/>
      <c r="U155" s="35"/>
      <c r="V155" s="36"/>
      <c r="W155" s="4"/>
    </row>
    <row r="156" spans="1:23" ht="15.75">
      <c r="A156" s="35"/>
      <c r="B156" s="4"/>
      <c r="C156" s="4"/>
      <c r="D156" s="4"/>
      <c r="E156" s="35"/>
      <c r="F156" s="35"/>
      <c r="G156" s="35"/>
      <c r="H156" s="35"/>
      <c r="I156" s="35"/>
      <c r="J156" s="35"/>
      <c r="K156" s="35"/>
      <c r="L156" s="35"/>
      <c r="M156" s="22"/>
      <c r="N156" s="35"/>
      <c r="O156" s="35"/>
      <c r="P156" s="35"/>
      <c r="Q156" s="35"/>
      <c r="R156" s="35"/>
      <c r="S156" s="35"/>
      <c r="T156" s="35"/>
      <c r="U156" s="35"/>
      <c r="V156" s="36"/>
      <c r="W156" s="4"/>
    </row>
    <row r="157" spans="1:23" ht="15.75">
      <c r="A157" s="35"/>
      <c r="B157" s="4"/>
      <c r="C157" s="4"/>
      <c r="D157" s="4"/>
      <c r="E157" s="35"/>
      <c r="F157" s="35"/>
      <c r="G157" s="35"/>
      <c r="H157" s="35"/>
      <c r="I157" s="35"/>
      <c r="J157" s="35"/>
      <c r="K157" s="35"/>
      <c r="L157" s="35"/>
      <c r="M157" s="22"/>
      <c r="N157" s="35"/>
      <c r="O157" s="35"/>
      <c r="P157" s="35"/>
      <c r="Q157" s="35"/>
      <c r="R157" s="35"/>
      <c r="S157" s="35"/>
      <c r="T157" s="35"/>
      <c r="U157" s="35"/>
      <c r="V157" s="36"/>
      <c r="W157" s="4"/>
    </row>
    <row r="158" spans="1:23" ht="15.75">
      <c r="A158" s="35"/>
      <c r="B158" s="4"/>
      <c r="C158" s="4"/>
      <c r="D158" s="4"/>
      <c r="E158" s="35"/>
      <c r="F158" s="35"/>
      <c r="G158" s="35"/>
      <c r="H158" s="35"/>
      <c r="I158" s="35"/>
      <c r="J158" s="35"/>
      <c r="K158" s="35"/>
      <c r="L158" s="35"/>
      <c r="M158" s="22"/>
      <c r="N158" s="35"/>
      <c r="O158" s="35"/>
      <c r="P158" s="35"/>
      <c r="Q158" s="35"/>
      <c r="R158" s="35"/>
      <c r="S158" s="35"/>
      <c r="T158" s="35"/>
      <c r="U158" s="35"/>
      <c r="V158" s="36"/>
      <c r="W158" s="4"/>
    </row>
    <row r="159" spans="1:23" ht="15.75">
      <c r="A159" s="35"/>
      <c r="B159" s="4"/>
      <c r="C159" s="4"/>
      <c r="D159" s="4"/>
      <c r="E159" s="35"/>
      <c r="F159" s="35"/>
      <c r="G159" s="35"/>
      <c r="H159" s="35"/>
      <c r="I159" s="35"/>
      <c r="J159" s="35"/>
      <c r="K159" s="35"/>
      <c r="L159" s="35"/>
      <c r="M159" s="22"/>
      <c r="N159" s="35"/>
      <c r="O159" s="35"/>
      <c r="P159" s="35"/>
      <c r="Q159" s="35"/>
      <c r="R159" s="35"/>
      <c r="S159" s="35"/>
      <c r="T159" s="35"/>
      <c r="U159" s="35"/>
      <c r="V159" s="36"/>
      <c r="W159" s="4"/>
    </row>
    <row r="160" spans="1:23" ht="15.75">
      <c r="A160" s="35"/>
      <c r="B160" s="4"/>
      <c r="C160" s="4"/>
      <c r="D160" s="4"/>
      <c r="E160" s="35"/>
      <c r="F160" s="35"/>
      <c r="G160" s="35"/>
      <c r="H160" s="35"/>
      <c r="I160" s="35"/>
      <c r="J160" s="35"/>
      <c r="K160" s="35"/>
      <c r="L160" s="35"/>
      <c r="M160" s="22"/>
      <c r="N160" s="35"/>
      <c r="O160" s="35"/>
      <c r="P160" s="35"/>
      <c r="Q160" s="35"/>
      <c r="R160" s="35"/>
      <c r="S160" s="35"/>
      <c r="T160" s="35"/>
      <c r="U160" s="35"/>
      <c r="V160" s="36"/>
      <c r="W160" s="4"/>
    </row>
    <row r="161" spans="1:23" ht="15.75">
      <c r="A161" s="35"/>
      <c r="B161" s="4"/>
      <c r="C161" s="4"/>
      <c r="D161" s="4"/>
      <c r="E161" s="35"/>
      <c r="F161" s="35"/>
      <c r="G161" s="35"/>
      <c r="H161" s="35"/>
      <c r="I161" s="35"/>
      <c r="J161" s="35"/>
      <c r="K161" s="35"/>
      <c r="L161" s="35"/>
      <c r="M161" s="22"/>
      <c r="N161" s="35"/>
      <c r="O161" s="35"/>
      <c r="P161" s="35"/>
      <c r="Q161" s="35"/>
      <c r="R161" s="35"/>
      <c r="S161" s="35"/>
      <c r="T161" s="35"/>
      <c r="U161" s="35"/>
      <c r="V161" s="36"/>
      <c r="W161" s="4"/>
    </row>
    <row r="162" spans="1:23" ht="15.75">
      <c r="A162" s="35"/>
      <c r="B162" s="4"/>
      <c r="C162" s="4"/>
      <c r="D162" s="4"/>
      <c r="E162" s="35"/>
      <c r="F162" s="35"/>
      <c r="G162" s="35"/>
      <c r="H162" s="35"/>
      <c r="I162" s="35"/>
      <c r="J162" s="35"/>
      <c r="K162" s="35"/>
      <c r="L162" s="35"/>
      <c r="M162" s="22"/>
      <c r="N162" s="35"/>
      <c r="O162" s="35"/>
      <c r="P162" s="35"/>
      <c r="Q162" s="35"/>
      <c r="R162" s="35"/>
      <c r="S162" s="35"/>
      <c r="T162" s="35"/>
      <c r="U162" s="35"/>
      <c r="V162" s="36"/>
      <c r="W162" s="4"/>
    </row>
    <row r="163" spans="1:23" ht="15.75">
      <c r="A163" s="35"/>
      <c r="B163" s="4"/>
      <c r="C163" s="4"/>
      <c r="D163" s="4"/>
      <c r="E163" s="35"/>
      <c r="F163" s="35"/>
      <c r="G163" s="35"/>
      <c r="H163" s="35"/>
      <c r="I163" s="35"/>
      <c r="J163" s="35"/>
      <c r="K163" s="35"/>
      <c r="L163" s="35"/>
      <c r="M163" s="22"/>
      <c r="N163" s="35"/>
      <c r="O163" s="35"/>
      <c r="P163" s="35"/>
      <c r="Q163" s="35"/>
      <c r="R163" s="35"/>
      <c r="S163" s="35"/>
      <c r="T163" s="35"/>
      <c r="U163" s="35"/>
      <c r="V163" s="36"/>
      <c r="W163" s="4"/>
    </row>
    <row r="164" spans="1:23" ht="15.75">
      <c r="A164" s="35"/>
      <c r="B164" s="4"/>
      <c r="C164" s="4"/>
      <c r="D164" s="4"/>
      <c r="E164" s="35"/>
      <c r="F164" s="35"/>
      <c r="G164" s="35"/>
      <c r="H164" s="35"/>
      <c r="I164" s="35"/>
      <c r="J164" s="35"/>
      <c r="K164" s="35"/>
      <c r="L164" s="35"/>
      <c r="M164" s="22"/>
      <c r="N164" s="35"/>
      <c r="O164" s="35"/>
      <c r="P164" s="35"/>
      <c r="Q164" s="35"/>
      <c r="R164" s="35"/>
      <c r="S164" s="35"/>
      <c r="T164" s="35"/>
      <c r="U164" s="35"/>
      <c r="V164" s="36"/>
      <c r="W164" s="4"/>
    </row>
    <row r="165" spans="1:23" ht="15.75">
      <c r="A165" s="35"/>
      <c r="B165" s="4"/>
      <c r="C165" s="4"/>
      <c r="D165" s="4"/>
      <c r="E165" s="35"/>
      <c r="F165" s="35"/>
      <c r="G165" s="35"/>
      <c r="H165" s="35"/>
      <c r="I165" s="35"/>
      <c r="J165" s="35"/>
      <c r="K165" s="35"/>
      <c r="L165" s="35"/>
      <c r="M165" s="22"/>
      <c r="N165" s="35"/>
      <c r="O165" s="35"/>
      <c r="P165" s="35"/>
      <c r="Q165" s="35"/>
      <c r="R165" s="35"/>
      <c r="S165" s="35"/>
      <c r="T165" s="35"/>
      <c r="U165" s="35"/>
      <c r="V165" s="36"/>
      <c r="W165" s="4"/>
    </row>
    <row r="166" spans="1:23" ht="15.75">
      <c r="A166" s="35"/>
      <c r="B166" s="4"/>
      <c r="C166" s="4"/>
      <c r="D166" s="4"/>
      <c r="E166" s="35"/>
      <c r="F166" s="35"/>
      <c r="G166" s="35"/>
      <c r="H166" s="35"/>
      <c r="I166" s="35"/>
      <c r="J166" s="35"/>
      <c r="K166" s="35"/>
      <c r="L166" s="35"/>
      <c r="M166" s="22"/>
      <c r="N166" s="35"/>
      <c r="O166" s="35"/>
      <c r="P166" s="35"/>
      <c r="Q166" s="35"/>
      <c r="R166" s="35"/>
      <c r="S166" s="35"/>
      <c r="T166" s="35"/>
      <c r="U166" s="35"/>
      <c r="V166" s="36"/>
      <c r="W166" s="4"/>
    </row>
    <row r="167" spans="1:23" ht="15.75">
      <c r="A167" s="35"/>
      <c r="B167" s="4"/>
      <c r="C167" s="4"/>
      <c r="D167" s="4"/>
      <c r="E167" s="35"/>
      <c r="F167" s="35"/>
      <c r="G167" s="35"/>
      <c r="H167" s="35"/>
      <c r="I167" s="35"/>
      <c r="J167" s="35"/>
      <c r="K167" s="35"/>
      <c r="L167" s="35"/>
      <c r="M167" s="22"/>
      <c r="N167" s="35"/>
      <c r="O167" s="35"/>
      <c r="P167" s="35"/>
      <c r="Q167" s="35"/>
      <c r="R167" s="35"/>
      <c r="S167" s="35"/>
      <c r="T167" s="35"/>
      <c r="U167" s="35"/>
      <c r="V167" s="36"/>
      <c r="W167" s="4"/>
    </row>
    <row r="168" spans="1:23" ht="15.75">
      <c r="A168" s="35"/>
      <c r="B168" s="4"/>
      <c r="C168" s="4"/>
      <c r="D168" s="4"/>
      <c r="E168" s="35"/>
      <c r="F168" s="35"/>
      <c r="G168" s="35"/>
      <c r="H168" s="35"/>
      <c r="I168" s="35"/>
      <c r="J168" s="35"/>
      <c r="K168" s="35"/>
      <c r="L168" s="35"/>
      <c r="M168" s="22"/>
      <c r="N168" s="35"/>
      <c r="O168" s="35"/>
      <c r="P168" s="35"/>
      <c r="Q168" s="35"/>
      <c r="R168" s="35"/>
      <c r="S168" s="35"/>
      <c r="T168" s="35"/>
      <c r="U168" s="35"/>
      <c r="V168" s="36"/>
      <c r="W168" s="4"/>
    </row>
    <row r="169" spans="1:23" ht="15.75">
      <c r="A169" s="35"/>
      <c r="B169" s="4"/>
      <c r="C169" s="4"/>
      <c r="D169" s="4"/>
      <c r="E169" s="35"/>
      <c r="F169" s="35"/>
      <c r="G169" s="35"/>
      <c r="H169" s="35"/>
      <c r="I169" s="35"/>
      <c r="J169" s="35"/>
      <c r="K169" s="35"/>
      <c r="L169" s="35"/>
      <c r="M169" s="22"/>
      <c r="N169" s="35"/>
      <c r="O169" s="35"/>
      <c r="P169" s="35"/>
      <c r="Q169" s="35"/>
      <c r="R169" s="35"/>
      <c r="S169" s="35"/>
      <c r="T169" s="35"/>
      <c r="U169" s="35"/>
      <c r="V169" s="36"/>
      <c r="W169" s="4"/>
    </row>
    <row r="170" spans="1:23" ht="15.75">
      <c r="A170" s="35"/>
      <c r="B170" s="4"/>
      <c r="C170" s="4"/>
      <c r="D170" s="4"/>
      <c r="E170" s="35"/>
      <c r="F170" s="35"/>
      <c r="G170" s="35"/>
      <c r="H170" s="35"/>
      <c r="I170" s="35"/>
      <c r="J170" s="35"/>
      <c r="K170" s="35"/>
      <c r="L170" s="35"/>
      <c r="M170" s="22"/>
      <c r="N170" s="35"/>
      <c r="O170" s="35"/>
      <c r="P170" s="35"/>
      <c r="Q170" s="35"/>
      <c r="R170" s="35"/>
      <c r="S170" s="35"/>
      <c r="T170" s="35"/>
      <c r="U170" s="35"/>
      <c r="V170" s="36"/>
      <c r="W170" s="4"/>
    </row>
    <row r="171" spans="1:23" ht="15.75">
      <c r="A171" s="35"/>
      <c r="B171" s="4"/>
      <c r="C171" s="4"/>
      <c r="D171" s="4"/>
      <c r="E171" s="35"/>
      <c r="F171" s="35"/>
      <c r="G171" s="35"/>
      <c r="H171" s="35"/>
      <c r="I171" s="35"/>
      <c r="J171" s="35"/>
      <c r="K171" s="35"/>
      <c r="L171" s="35"/>
      <c r="M171" s="22"/>
      <c r="N171" s="35"/>
      <c r="O171" s="35"/>
      <c r="P171" s="35"/>
      <c r="Q171" s="35"/>
      <c r="R171" s="35"/>
      <c r="S171" s="35"/>
      <c r="T171" s="35"/>
      <c r="U171" s="35"/>
      <c r="V171" s="36"/>
      <c r="W171" s="4"/>
    </row>
    <row r="172" spans="1:23" ht="15.75">
      <c r="A172" s="35"/>
      <c r="B172" s="4"/>
      <c r="C172" s="4"/>
      <c r="D172" s="4"/>
      <c r="E172" s="35"/>
      <c r="F172" s="35"/>
      <c r="G172" s="35"/>
      <c r="H172" s="35"/>
      <c r="I172" s="35"/>
      <c r="J172" s="35"/>
      <c r="K172" s="35"/>
      <c r="L172" s="35"/>
      <c r="M172" s="22"/>
      <c r="N172" s="35"/>
      <c r="O172" s="35"/>
      <c r="P172" s="35"/>
      <c r="Q172" s="35"/>
      <c r="R172" s="35"/>
      <c r="S172" s="35"/>
      <c r="T172" s="35"/>
      <c r="U172" s="35"/>
      <c r="V172" s="36"/>
      <c r="W172" s="4"/>
    </row>
    <row r="173" spans="1:23" ht="15.75">
      <c r="A173" s="35"/>
      <c r="B173" s="4"/>
      <c r="C173" s="4"/>
      <c r="D173" s="4"/>
      <c r="E173" s="35"/>
      <c r="F173" s="35"/>
      <c r="G173" s="35"/>
      <c r="H173" s="35"/>
      <c r="I173" s="35"/>
      <c r="J173" s="35"/>
      <c r="K173" s="35"/>
      <c r="L173" s="35"/>
      <c r="M173" s="22"/>
      <c r="N173" s="35"/>
      <c r="O173" s="35"/>
      <c r="P173" s="35"/>
      <c r="Q173" s="35"/>
      <c r="R173" s="35"/>
      <c r="S173" s="35"/>
      <c r="T173" s="35"/>
      <c r="U173" s="35"/>
      <c r="V173" s="36"/>
      <c r="W173" s="4"/>
    </row>
    <row r="174" spans="1:23" ht="15.75">
      <c r="A174" s="35"/>
      <c r="B174" s="4"/>
      <c r="C174" s="4"/>
      <c r="D174" s="4"/>
      <c r="E174" s="35"/>
      <c r="F174" s="35"/>
      <c r="G174" s="35"/>
      <c r="H174" s="35"/>
      <c r="I174" s="35"/>
      <c r="J174" s="35"/>
      <c r="K174" s="35"/>
      <c r="L174" s="35"/>
      <c r="M174" s="22"/>
      <c r="N174" s="35"/>
      <c r="O174" s="35"/>
      <c r="P174" s="35"/>
      <c r="Q174" s="35"/>
      <c r="R174" s="35"/>
      <c r="S174" s="35"/>
      <c r="T174" s="35"/>
      <c r="U174" s="35"/>
      <c r="V174" s="36"/>
      <c r="W174" s="4"/>
    </row>
    <row r="175" spans="1:23" ht="15.75">
      <c r="A175" s="35"/>
      <c r="B175" s="4"/>
      <c r="C175" s="4"/>
      <c r="D175" s="4"/>
      <c r="E175" s="35"/>
      <c r="F175" s="35"/>
      <c r="G175" s="35"/>
      <c r="H175" s="35"/>
      <c r="I175" s="35"/>
      <c r="J175" s="35"/>
      <c r="K175" s="35"/>
      <c r="L175" s="35"/>
      <c r="M175" s="22"/>
      <c r="N175" s="35"/>
      <c r="O175" s="35"/>
      <c r="P175" s="35"/>
      <c r="Q175" s="35"/>
      <c r="R175" s="35"/>
      <c r="S175" s="35"/>
      <c r="T175" s="35"/>
      <c r="U175" s="35"/>
      <c r="V175" s="36"/>
      <c r="W175" s="4"/>
    </row>
    <row r="176" spans="1:23" ht="15.75">
      <c r="A176" s="35"/>
      <c r="B176" s="4"/>
      <c r="C176" s="4"/>
      <c r="D176" s="4"/>
      <c r="E176" s="35"/>
      <c r="F176" s="35"/>
      <c r="G176" s="35"/>
      <c r="H176" s="35"/>
      <c r="I176" s="35"/>
      <c r="J176" s="35"/>
      <c r="K176" s="35"/>
      <c r="L176" s="35"/>
      <c r="M176" s="22"/>
      <c r="N176" s="35"/>
      <c r="O176" s="35"/>
      <c r="P176" s="35"/>
      <c r="Q176" s="35"/>
      <c r="R176" s="35"/>
      <c r="S176" s="35"/>
      <c r="T176" s="35"/>
      <c r="U176" s="35"/>
      <c r="V176" s="36"/>
      <c r="W176" s="4"/>
    </row>
    <row r="177" spans="1:23" ht="15.75">
      <c r="A177" s="35"/>
      <c r="B177" s="4"/>
      <c r="C177" s="4"/>
      <c r="D177" s="4"/>
      <c r="E177" s="35"/>
      <c r="F177" s="35"/>
      <c r="G177" s="35"/>
      <c r="H177" s="35"/>
      <c r="I177" s="35"/>
      <c r="J177" s="35"/>
      <c r="K177" s="35"/>
      <c r="L177" s="35"/>
      <c r="M177" s="22"/>
      <c r="N177" s="35"/>
      <c r="O177" s="35"/>
      <c r="P177" s="35"/>
      <c r="Q177" s="35"/>
      <c r="R177" s="35"/>
      <c r="S177" s="35"/>
      <c r="T177" s="35"/>
      <c r="U177" s="35"/>
      <c r="V177" s="36"/>
      <c r="W177" s="4"/>
    </row>
    <row r="178" spans="1:23" ht="15.75">
      <c r="A178" s="35"/>
      <c r="B178" s="4"/>
      <c r="C178" s="4"/>
      <c r="D178" s="4"/>
      <c r="E178" s="35"/>
      <c r="F178" s="35"/>
      <c r="G178" s="35"/>
      <c r="H178" s="35"/>
      <c r="I178" s="35"/>
      <c r="J178" s="35"/>
      <c r="K178" s="35"/>
      <c r="L178" s="35"/>
      <c r="M178" s="22"/>
      <c r="N178" s="35"/>
      <c r="O178" s="35"/>
      <c r="P178" s="35"/>
      <c r="Q178" s="35"/>
      <c r="R178" s="35"/>
      <c r="S178" s="35"/>
      <c r="T178" s="35"/>
      <c r="U178" s="35"/>
      <c r="V178" s="36"/>
      <c r="W178" s="4"/>
    </row>
    <row r="179" spans="1:23" ht="15.75">
      <c r="A179" s="35"/>
      <c r="B179" s="4"/>
      <c r="C179" s="4"/>
      <c r="D179" s="4"/>
      <c r="E179" s="35"/>
      <c r="F179" s="35"/>
      <c r="G179" s="35"/>
      <c r="H179" s="35"/>
      <c r="I179" s="35"/>
      <c r="J179" s="35"/>
      <c r="K179" s="35"/>
      <c r="L179" s="35"/>
      <c r="M179" s="22"/>
      <c r="N179" s="35"/>
      <c r="O179" s="35"/>
      <c r="P179" s="35"/>
      <c r="Q179" s="35"/>
      <c r="R179" s="35"/>
      <c r="S179" s="35"/>
      <c r="T179" s="35"/>
      <c r="U179" s="35"/>
      <c r="V179" s="36"/>
      <c r="W179" s="4"/>
    </row>
    <row r="180" spans="1:23" ht="15.75">
      <c r="A180" s="35"/>
      <c r="B180" s="4"/>
      <c r="C180" s="4"/>
      <c r="D180" s="4"/>
      <c r="E180" s="35"/>
      <c r="F180" s="35"/>
      <c r="G180" s="35"/>
      <c r="H180" s="35"/>
      <c r="I180" s="35"/>
      <c r="J180" s="35"/>
      <c r="K180" s="35"/>
      <c r="L180" s="35"/>
      <c r="M180" s="22"/>
      <c r="N180" s="35"/>
      <c r="O180" s="35"/>
      <c r="P180" s="35"/>
      <c r="Q180" s="35"/>
      <c r="R180" s="35"/>
      <c r="S180" s="35"/>
      <c r="T180" s="35"/>
      <c r="U180" s="35"/>
      <c r="V180" s="36"/>
      <c r="W180" s="4"/>
    </row>
    <row r="181" spans="1:23" ht="15.75">
      <c r="A181" s="35"/>
      <c r="B181" s="4"/>
      <c r="C181" s="4"/>
      <c r="D181" s="4"/>
      <c r="E181" s="35"/>
      <c r="F181" s="35"/>
      <c r="G181" s="35"/>
      <c r="H181" s="35"/>
      <c r="I181" s="35"/>
      <c r="J181" s="35"/>
      <c r="K181" s="35"/>
      <c r="L181" s="35"/>
      <c r="M181" s="22"/>
      <c r="N181" s="35"/>
      <c r="O181" s="35"/>
      <c r="P181" s="35"/>
      <c r="Q181" s="35"/>
      <c r="R181" s="35"/>
      <c r="S181" s="35"/>
      <c r="T181" s="35"/>
      <c r="U181" s="35"/>
      <c r="V181" s="36"/>
      <c r="W181" s="4"/>
    </row>
    <row r="182" spans="1:23" ht="15.75">
      <c r="A182" s="35"/>
      <c r="B182" s="4"/>
      <c r="C182" s="4"/>
      <c r="D182" s="4"/>
      <c r="E182" s="35"/>
      <c r="F182" s="35"/>
      <c r="G182" s="35"/>
      <c r="H182" s="35"/>
      <c r="I182" s="35"/>
      <c r="J182" s="35"/>
      <c r="K182" s="35"/>
      <c r="L182" s="35"/>
      <c r="M182" s="22"/>
      <c r="N182" s="35"/>
      <c r="O182" s="35"/>
      <c r="P182" s="35"/>
      <c r="Q182" s="35"/>
      <c r="R182" s="35"/>
      <c r="S182" s="35"/>
      <c r="T182" s="35"/>
      <c r="U182" s="35"/>
      <c r="V182" s="36"/>
      <c r="W182" s="4"/>
    </row>
    <row r="183" spans="1:23" ht="15.75">
      <c r="A183" s="35"/>
      <c r="B183" s="4"/>
      <c r="C183" s="4"/>
      <c r="D183" s="4"/>
      <c r="E183" s="35"/>
      <c r="F183" s="35"/>
      <c r="G183" s="35"/>
      <c r="H183" s="35"/>
      <c r="I183" s="35"/>
      <c r="J183" s="35"/>
      <c r="K183" s="35"/>
      <c r="L183" s="35"/>
      <c r="M183" s="22"/>
      <c r="N183" s="35"/>
      <c r="O183" s="35"/>
      <c r="P183" s="35"/>
      <c r="Q183" s="35"/>
      <c r="R183" s="35"/>
      <c r="S183" s="35"/>
      <c r="T183" s="35"/>
      <c r="U183" s="35"/>
      <c r="V183" s="36"/>
      <c r="W183" s="4"/>
    </row>
    <row r="184" spans="1:23" ht="15.75">
      <c r="A184" s="35"/>
      <c r="B184" s="4"/>
      <c r="C184" s="4"/>
      <c r="D184" s="4"/>
      <c r="E184" s="35"/>
      <c r="F184" s="35"/>
      <c r="G184" s="35"/>
      <c r="H184" s="35"/>
      <c r="I184" s="35"/>
      <c r="J184" s="35"/>
      <c r="K184" s="35"/>
      <c r="L184" s="35"/>
      <c r="M184" s="22"/>
      <c r="N184" s="35"/>
      <c r="O184" s="35"/>
      <c r="P184" s="35"/>
      <c r="Q184" s="35"/>
      <c r="R184" s="35"/>
      <c r="S184" s="35"/>
      <c r="T184" s="35"/>
      <c r="U184" s="35"/>
      <c r="V184" s="36"/>
      <c r="W184" s="4"/>
    </row>
    <row r="185" spans="1:23" ht="15.75">
      <c r="A185" s="35"/>
      <c r="B185" s="4"/>
      <c r="C185" s="4"/>
      <c r="D185" s="4"/>
      <c r="E185" s="35"/>
      <c r="F185" s="35"/>
      <c r="G185" s="35"/>
      <c r="H185" s="35"/>
      <c r="I185" s="35"/>
      <c r="J185" s="35"/>
      <c r="K185" s="35"/>
      <c r="L185" s="35"/>
      <c r="M185" s="22"/>
      <c r="N185" s="35"/>
      <c r="O185" s="35"/>
      <c r="P185" s="35"/>
      <c r="Q185" s="35"/>
      <c r="R185" s="35"/>
      <c r="S185" s="35"/>
      <c r="T185" s="35"/>
      <c r="U185" s="35"/>
      <c r="V185" s="36"/>
      <c r="W185" s="4"/>
    </row>
    <row r="186" spans="1:23" ht="15.75">
      <c r="A186" s="35"/>
      <c r="B186" s="4"/>
      <c r="C186" s="4"/>
      <c r="D186" s="4"/>
      <c r="E186" s="35"/>
      <c r="F186" s="35"/>
      <c r="G186" s="35"/>
      <c r="H186" s="35"/>
      <c r="I186" s="35"/>
      <c r="J186" s="35"/>
      <c r="K186" s="35"/>
      <c r="L186" s="35"/>
      <c r="M186" s="22"/>
      <c r="N186" s="35"/>
      <c r="O186" s="35"/>
      <c r="P186" s="35"/>
      <c r="Q186" s="35"/>
      <c r="R186" s="35"/>
      <c r="S186" s="35"/>
      <c r="T186" s="35"/>
      <c r="U186" s="35"/>
      <c r="V186" s="36"/>
      <c r="W186" s="4"/>
    </row>
    <row r="187" spans="1:23" ht="15.75">
      <c r="A187" s="35"/>
      <c r="B187" s="4"/>
      <c r="C187" s="4"/>
      <c r="D187" s="4"/>
      <c r="E187" s="35"/>
      <c r="F187" s="35"/>
      <c r="G187" s="35"/>
      <c r="H187" s="35"/>
      <c r="I187" s="35"/>
      <c r="J187" s="35"/>
      <c r="K187" s="35"/>
      <c r="L187" s="35"/>
      <c r="M187" s="22"/>
      <c r="N187" s="35"/>
      <c r="O187" s="35"/>
      <c r="P187" s="35"/>
      <c r="Q187" s="35"/>
      <c r="R187" s="35"/>
      <c r="S187" s="35"/>
      <c r="T187" s="35"/>
      <c r="U187" s="35"/>
      <c r="V187" s="36"/>
      <c r="W187" s="4"/>
    </row>
    <row r="188" spans="1:23" ht="15.75">
      <c r="A188" s="35"/>
      <c r="B188" s="4"/>
      <c r="C188" s="4"/>
      <c r="D188" s="4"/>
      <c r="E188" s="35"/>
      <c r="F188" s="35"/>
      <c r="G188" s="35"/>
      <c r="H188" s="35"/>
      <c r="I188" s="35"/>
      <c r="J188" s="35"/>
      <c r="K188" s="35"/>
      <c r="L188" s="35"/>
      <c r="M188" s="22"/>
      <c r="N188" s="35"/>
      <c r="O188" s="35"/>
      <c r="P188" s="35"/>
      <c r="Q188" s="35"/>
      <c r="R188" s="35"/>
      <c r="S188" s="35"/>
      <c r="T188" s="35"/>
      <c r="U188" s="35"/>
      <c r="V188" s="36"/>
      <c r="W188" s="4"/>
    </row>
    <row r="189" spans="1:23" ht="15.75">
      <c r="A189" s="35"/>
      <c r="B189" s="4"/>
      <c r="C189" s="4"/>
      <c r="D189" s="4"/>
      <c r="E189" s="35"/>
      <c r="F189" s="35"/>
      <c r="G189" s="35"/>
      <c r="H189" s="35"/>
      <c r="I189" s="35"/>
      <c r="J189" s="35"/>
      <c r="K189" s="35"/>
      <c r="L189" s="35"/>
      <c r="M189" s="22"/>
      <c r="N189" s="35"/>
      <c r="O189" s="35"/>
      <c r="P189" s="35"/>
      <c r="Q189" s="35"/>
      <c r="R189" s="35"/>
      <c r="S189" s="35"/>
      <c r="T189" s="35"/>
      <c r="U189" s="35"/>
      <c r="V189" s="36"/>
      <c r="W189" s="4"/>
    </row>
    <row r="190" spans="1:23" ht="15.75">
      <c r="A190" s="35"/>
      <c r="B190" s="4"/>
      <c r="C190" s="4"/>
      <c r="D190" s="4"/>
      <c r="E190" s="35"/>
      <c r="F190" s="35"/>
      <c r="G190" s="35"/>
      <c r="H190" s="35"/>
      <c r="I190" s="35"/>
      <c r="J190" s="35"/>
      <c r="K190" s="35"/>
      <c r="L190" s="35"/>
      <c r="M190" s="22"/>
      <c r="N190" s="35"/>
      <c r="O190" s="35"/>
      <c r="P190" s="35"/>
      <c r="Q190" s="35"/>
      <c r="R190" s="35"/>
      <c r="S190" s="35"/>
      <c r="T190" s="35"/>
      <c r="U190" s="35"/>
      <c r="V190" s="36"/>
      <c r="W190" s="4"/>
    </row>
    <row r="191" spans="1:23" ht="15.75">
      <c r="A191" s="35"/>
      <c r="B191" s="4"/>
      <c r="C191" s="4"/>
      <c r="D191" s="4"/>
      <c r="E191" s="35"/>
      <c r="F191" s="35"/>
      <c r="G191" s="35"/>
      <c r="H191" s="35"/>
      <c r="I191" s="35"/>
      <c r="J191" s="35"/>
      <c r="K191" s="35"/>
      <c r="L191" s="35"/>
      <c r="M191" s="22"/>
      <c r="N191" s="35"/>
      <c r="O191" s="35"/>
      <c r="P191" s="35"/>
      <c r="Q191" s="35"/>
      <c r="R191" s="35"/>
      <c r="S191" s="35"/>
      <c r="T191" s="35"/>
      <c r="U191" s="35"/>
      <c r="V191" s="36"/>
      <c r="W191" s="4"/>
    </row>
    <row r="192" spans="1:23" ht="15.75">
      <c r="A192" s="35"/>
      <c r="B192" s="4"/>
      <c r="C192" s="4"/>
      <c r="D192" s="4"/>
      <c r="E192" s="35"/>
      <c r="F192" s="35"/>
      <c r="G192" s="35"/>
      <c r="H192" s="35"/>
      <c r="I192" s="35"/>
      <c r="J192" s="35"/>
      <c r="K192" s="35"/>
      <c r="L192" s="35"/>
      <c r="M192" s="22"/>
      <c r="N192" s="35"/>
      <c r="O192" s="35"/>
      <c r="P192" s="35"/>
      <c r="Q192" s="35"/>
      <c r="R192" s="35"/>
      <c r="S192" s="35"/>
      <c r="T192" s="35"/>
      <c r="U192" s="35"/>
      <c r="V192" s="36"/>
      <c r="W192" s="4"/>
    </row>
    <row r="193" spans="1:23" ht="15.75">
      <c r="A193" s="35"/>
      <c r="B193" s="4"/>
      <c r="C193" s="4"/>
      <c r="D193" s="4"/>
      <c r="E193" s="35"/>
      <c r="F193" s="35"/>
      <c r="G193" s="35"/>
      <c r="H193" s="35"/>
      <c r="I193" s="35"/>
      <c r="J193" s="35"/>
      <c r="K193" s="35"/>
      <c r="L193" s="35"/>
      <c r="M193" s="22"/>
      <c r="N193" s="35"/>
      <c r="O193" s="35"/>
      <c r="P193" s="35"/>
      <c r="Q193" s="35"/>
      <c r="R193" s="35"/>
      <c r="S193" s="35"/>
      <c r="T193" s="35"/>
      <c r="U193" s="35"/>
      <c r="V193" s="36"/>
      <c r="W193" s="4"/>
    </row>
    <row r="194" spans="1:23" ht="15.75">
      <c r="A194" s="35"/>
      <c r="B194" s="4"/>
      <c r="C194" s="4"/>
      <c r="D194" s="4"/>
      <c r="E194" s="35"/>
      <c r="F194" s="35"/>
      <c r="G194" s="35"/>
      <c r="H194" s="35"/>
      <c r="I194" s="35"/>
      <c r="J194" s="35"/>
      <c r="K194" s="35"/>
      <c r="L194" s="35"/>
      <c r="M194" s="22"/>
      <c r="N194" s="35"/>
      <c r="O194" s="35"/>
      <c r="P194" s="35"/>
      <c r="Q194" s="35"/>
      <c r="R194" s="35"/>
      <c r="S194" s="35"/>
      <c r="T194" s="35"/>
      <c r="U194" s="35"/>
      <c r="V194" s="36"/>
      <c r="W194" s="4"/>
    </row>
    <row r="195" spans="1:23" ht="15.75">
      <c r="A195" s="35"/>
      <c r="B195" s="4"/>
      <c r="C195" s="4"/>
      <c r="D195" s="4"/>
      <c r="E195" s="35"/>
      <c r="F195" s="35"/>
      <c r="G195" s="35"/>
      <c r="H195" s="35"/>
      <c r="I195" s="35"/>
      <c r="J195" s="35"/>
      <c r="K195" s="35"/>
      <c r="L195" s="35"/>
      <c r="M195" s="22"/>
      <c r="N195" s="35"/>
      <c r="O195" s="35"/>
      <c r="P195" s="35"/>
      <c r="Q195" s="35"/>
      <c r="R195" s="35"/>
      <c r="S195" s="35"/>
      <c r="T195" s="35"/>
      <c r="U195" s="35"/>
      <c r="V195" s="36"/>
      <c r="W195" s="4"/>
    </row>
    <row r="196" spans="1:23" ht="15.75">
      <c r="A196" s="35"/>
      <c r="B196" s="4"/>
      <c r="C196" s="4"/>
      <c r="D196" s="4"/>
      <c r="E196" s="35"/>
      <c r="F196" s="35"/>
      <c r="G196" s="35"/>
      <c r="H196" s="35"/>
      <c r="I196" s="35"/>
      <c r="J196" s="35"/>
      <c r="K196" s="35"/>
      <c r="L196" s="35"/>
      <c r="M196" s="22"/>
      <c r="N196" s="35"/>
      <c r="O196" s="35"/>
      <c r="P196" s="35"/>
      <c r="Q196" s="35"/>
      <c r="R196" s="35"/>
      <c r="S196" s="35"/>
      <c r="T196" s="35"/>
      <c r="U196" s="35"/>
      <c r="V196" s="36"/>
      <c r="W196" s="4"/>
    </row>
    <row r="197" spans="1:23" ht="15.75">
      <c r="A197" s="35"/>
      <c r="B197" s="4"/>
      <c r="C197" s="4"/>
      <c r="D197" s="4"/>
      <c r="E197" s="35"/>
      <c r="F197" s="35"/>
      <c r="G197" s="35"/>
      <c r="H197" s="35"/>
      <c r="I197" s="35"/>
      <c r="J197" s="35"/>
      <c r="K197" s="35"/>
      <c r="L197" s="35"/>
      <c r="M197" s="22"/>
      <c r="N197" s="35"/>
      <c r="O197" s="35"/>
      <c r="P197" s="35"/>
      <c r="Q197" s="35"/>
      <c r="R197" s="35"/>
      <c r="S197" s="35"/>
      <c r="T197" s="35"/>
      <c r="U197" s="35"/>
      <c r="V197" s="36"/>
      <c r="W197" s="4"/>
    </row>
    <row r="198" spans="1:23" ht="15.75">
      <c r="A198" s="35"/>
      <c r="B198" s="4"/>
      <c r="C198" s="4"/>
      <c r="D198" s="4"/>
      <c r="E198" s="35"/>
      <c r="F198" s="35"/>
      <c r="G198" s="35"/>
      <c r="H198" s="35"/>
      <c r="I198" s="35"/>
      <c r="J198" s="35"/>
      <c r="K198" s="35"/>
      <c r="L198" s="35"/>
      <c r="M198" s="22"/>
      <c r="N198" s="35"/>
      <c r="O198" s="35"/>
      <c r="P198" s="35"/>
      <c r="Q198" s="35"/>
      <c r="R198" s="35"/>
      <c r="S198" s="35"/>
      <c r="T198" s="35"/>
      <c r="U198" s="35"/>
      <c r="V198" s="36"/>
      <c r="W198" s="4"/>
    </row>
    <row r="199" spans="1:23" ht="15.75">
      <c r="A199" s="35"/>
      <c r="B199" s="4"/>
      <c r="C199" s="4"/>
      <c r="D199" s="4"/>
      <c r="E199" s="35"/>
      <c r="F199" s="35"/>
      <c r="G199" s="35"/>
      <c r="H199" s="35"/>
      <c r="I199" s="35"/>
      <c r="J199" s="35"/>
      <c r="K199" s="35"/>
      <c r="L199" s="35"/>
      <c r="M199" s="22"/>
      <c r="N199" s="35"/>
      <c r="O199" s="35"/>
      <c r="P199" s="35"/>
      <c r="Q199" s="35"/>
      <c r="R199" s="35"/>
      <c r="S199" s="35"/>
      <c r="T199" s="35"/>
      <c r="U199" s="35"/>
      <c r="V199" s="36"/>
      <c r="W199" s="4"/>
    </row>
    <row r="200" spans="1:23" ht="15.75">
      <c r="A200" s="35"/>
      <c r="B200" s="4"/>
      <c r="C200" s="4"/>
      <c r="D200" s="4"/>
      <c r="E200" s="35"/>
      <c r="F200" s="35"/>
      <c r="G200" s="35"/>
      <c r="H200" s="35"/>
      <c r="I200" s="35"/>
      <c r="J200" s="35"/>
      <c r="K200" s="35"/>
      <c r="L200" s="35"/>
      <c r="M200" s="22"/>
      <c r="N200" s="35"/>
      <c r="O200" s="35"/>
      <c r="P200" s="35"/>
      <c r="Q200" s="35"/>
      <c r="R200" s="35"/>
      <c r="S200" s="35"/>
      <c r="T200" s="35"/>
      <c r="U200" s="35"/>
      <c r="V200" s="36"/>
      <c r="W200" s="4"/>
    </row>
    <row r="201" spans="1:23" ht="15.75">
      <c r="A201" s="35"/>
      <c r="B201" s="4"/>
      <c r="C201" s="4"/>
      <c r="D201" s="4"/>
      <c r="E201" s="35"/>
      <c r="F201" s="35"/>
      <c r="G201" s="35"/>
      <c r="H201" s="35"/>
      <c r="I201" s="35"/>
      <c r="J201" s="35"/>
      <c r="K201" s="35"/>
      <c r="L201" s="35"/>
      <c r="M201" s="22"/>
      <c r="N201" s="35"/>
      <c r="O201" s="35"/>
      <c r="P201" s="35"/>
      <c r="Q201" s="35"/>
      <c r="R201" s="35"/>
      <c r="S201" s="35"/>
      <c r="T201" s="35"/>
      <c r="U201" s="35"/>
      <c r="V201" s="36"/>
      <c r="W201" s="4"/>
    </row>
    <row r="202" spans="1:23" ht="15.75">
      <c r="A202" s="35"/>
      <c r="B202" s="4"/>
      <c r="C202" s="4"/>
      <c r="D202" s="4"/>
      <c r="E202" s="35"/>
      <c r="F202" s="35"/>
      <c r="G202" s="35"/>
      <c r="H202" s="35"/>
      <c r="I202" s="35"/>
      <c r="J202" s="35"/>
      <c r="K202" s="35"/>
      <c r="L202" s="35"/>
      <c r="M202" s="22"/>
      <c r="N202" s="35"/>
      <c r="O202" s="35"/>
      <c r="P202" s="35"/>
      <c r="Q202" s="35"/>
      <c r="R202" s="35"/>
      <c r="S202" s="35"/>
      <c r="T202" s="35"/>
      <c r="U202" s="35"/>
      <c r="V202" s="36"/>
      <c r="W202" s="4"/>
    </row>
    <row r="203" spans="1:23" ht="15.75">
      <c r="A203" s="35"/>
      <c r="B203" s="4"/>
      <c r="C203" s="4"/>
      <c r="D203" s="4"/>
      <c r="E203" s="35"/>
      <c r="F203" s="35"/>
      <c r="G203" s="35"/>
      <c r="H203" s="35"/>
      <c r="I203" s="35"/>
      <c r="J203" s="35"/>
      <c r="K203" s="35"/>
      <c r="L203" s="35"/>
      <c r="M203" s="22"/>
      <c r="N203" s="35"/>
      <c r="O203" s="35"/>
      <c r="P203" s="35"/>
      <c r="Q203" s="35"/>
      <c r="R203" s="35"/>
      <c r="S203" s="35"/>
      <c r="T203" s="35"/>
      <c r="U203" s="35"/>
      <c r="V203" s="36"/>
      <c r="W203" s="4"/>
    </row>
    <row r="204" spans="1:23" ht="15.75">
      <c r="A204" s="35"/>
      <c r="B204" s="4"/>
      <c r="C204" s="4"/>
      <c r="D204" s="4"/>
      <c r="E204" s="35"/>
      <c r="F204" s="35"/>
      <c r="G204" s="35"/>
      <c r="H204" s="35"/>
      <c r="I204" s="35"/>
      <c r="J204" s="35"/>
      <c r="K204" s="35"/>
      <c r="L204" s="35"/>
      <c r="M204" s="22"/>
      <c r="N204" s="35"/>
      <c r="O204" s="35"/>
      <c r="P204" s="35"/>
      <c r="Q204" s="35"/>
      <c r="R204" s="35"/>
      <c r="S204" s="35"/>
      <c r="T204" s="35"/>
      <c r="U204" s="35"/>
      <c r="V204" s="36"/>
      <c r="W204" s="4"/>
    </row>
    <row r="205" spans="1:23" ht="15.75">
      <c r="A205" s="35"/>
      <c r="B205" s="4"/>
      <c r="C205" s="4"/>
      <c r="D205" s="4"/>
      <c r="E205" s="35"/>
      <c r="F205" s="35"/>
      <c r="G205" s="35"/>
      <c r="H205" s="35"/>
      <c r="I205" s="35"/>
      <c r="J205" s="35"/>
      <c r="K205" s="35"/>
      <c r="L205" s="35"/>
      <c r="M205" s="22"/>
      <c r="N205" s="35"/>
      <c r="O205" s="35"/>
      <c r="P205" s="35"/>
      <c r="Q205" s="35"/>
      <c r="R205" s="35"/>
      <c r="S205" s="35"/>
      <c r="T205" s="35"/>
      <c r="U205" s="35"/>
      <c r="V205" s="36"/>
      <c r="W205" s="4"/>
    </row>
  </sheetData>
  <sheetProtection/>
  <mergeCells count="81">
    <mergeCell ref="B63:D63"/>
    <mergeCell ref="B59:D59"/>
    <mergeCell ref="B55:D55"/>
    <mergeCell ref="B52:D52"/>
    <mergeCell ref="B57:D57"/>
    <mergeCell ref="B65:D65"/>
    <mergeCell ref="S7:T7"/>
    <mergeCell ref="B47:D47"/>
    <mergeCell ref="B46:D46"/>
    <mergeCell ref="A15:W15"/>
    <mergeCell ref="I7:J7"/>
    <mergeCell ref="A6:A8"/>
    <mergeCell ref="B12:D12"/>
    <mergeCell ref="B64:D64"/>
    <mergeCell ref="B49:D49"/>
    <mergeCell ref="A2:W3"/>
    <mergeCell ref="A4:L4"/>
    <mergeCell ref="M4:W4"/>
    <mergeCell ref="W6:W8"/>
    <mergeCell ref="E7:F7"/>
    <mergeCell ref="G7:H7"/>
    <mergeCell ref="E6:V6"/>
    <mergeCell ref="U7:V7"/>
    <mergeCell ref="Q7:R7"/>
    <mergeCell ref="B5:D5"/>
    <mergeCell ref="A9:W9"/>
    <mergeCell ref="B11:D11"/>
    <mergeCell ref="B22:D22"/>
    <mergeCell ref="B6:D8"/>
    <mergeCell ref="B18:D18"/>
    <mergeCell ref="B19:D19"/>
    <mergeCell ref="A20:W20"/>
    <mergeCell ref="A21:W21"/>
    <mergeCell ref="A10:W10"/>
    <mergeCell ref="B17:D17"/>
    <mergeCell ref="B56:D56"/>
    <mergeCell ref="O7:P7"/>
    <mergeCell ref="K7:L7"/>
    <mergeCell ref="M7:N7"/>
    <mergeCell ref="B28:D28"/>
    <mergeCell ref="B30:D30"/>
    <mergeCell ref="B31:D31"/>
    <mergeCell ref="B32:D32"/>
    <mergeCell ref="B27:D27"/>
    <mergeCell ref="B24:D24"/>
    <mergeCell ref="B53:D53"/>
    <mergeCell ref="A42:W42"/>
    <mergeCell ref="B40:D40"/>
    <mergeCell ref="B48:D48"/>
    <mergeCell ref="B41:D41"/>
    <mergeCell ref="B45:D45"/>
    <mergeCell ref="B44:D44"/>
    <mergeCell ref="A43:W43"/>
    <mergeCell ref="B38:D38"/>
    <mergeCell ref="A68:W68"/>
    <mergeCell ref="B72:D72"/>
    <mergeCell ref="B67:D67"/>
    <mergeCell ref="B69:D69"/>
    <mergeCell ref="B70:D70"/>
    <mergeCell ref="B71:D71"/>
    <mergeCell ref="B51:D51"/>
    <mergeCell ref="B50:D50"/>
    <mergeCell ref="B54:D54"/>
    <mergeCell ref="B13:D13"/>
    <mergeCell ref="B14:D14"/>
    <mergeCell ref="B36:D36"/>
    <mergeCell ref="B26:D26"/>
    <mergeCell ref="B25:D25"/>
    <mergeCell ref="B16:D16"/>
    <mergeCell ref="B35:D35"/>
    <mergeCell ref="B23:D23"/>
    <mergeCell ref="B29:D29"/>
    <mergeCell ref="B33:D33"/>
    <mergeCell ref="A34:W34"/>
    <mergeCell ref="B66:D66"/>
    <mergeCell ref="B39:D39"/>
    <mergeCell ref="B62:D62"/>
    <mergeCell ref="B61:D61"/>
    <mergeCell ref="B60:D60"/>
    <mergeCell ref="B37:D37"/>
    <mergeCell ref="B58:D58"/>
  </mergeCells>
  <printOptions horizontalCentered="1"/>
  <pageMargins left="0.1968503937007874" right="0.1968503937007874" top="0.15748031496062992" bottom="0.17" header="0" footer="0"/>
  <pageSetup fitToHeight="1" fitToWidth="1" horizontalDpi="1200" verticalDpi="1200" orientation="portrait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Andrius</cp:lastModifiedBy>
  <cp:lastPrinted>2011-01-14T14:33:49Z</cp:lastPrinted>
  <dcterms:created xsi:type="dcterms:W3CDTF">2005-06-07T09:43:37Z</dcterms:created>
  <dcterms:modified xsi:type="dcterms:W3CDTF">2014-12-10T07:56:19Z</dcterms:modified>
  <cp:category/>
  <cp:version/>
  <cp:contentType/>
  <cp:contentStatus/>
</cp:coreProperties>
</file>